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15" activeTab="0"/>
  </bookViews>
  <sheets>
    <sheet name="hatvac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<sst xmlns="http://schemas.openxmlformats.org/spreadsheetml/2006/main" count="1098" uniqueCount="454">
  <si>
    <t>ՀԱՏՎԱԾ 2
ՀԱՄԱՅՆՔԻ ԲՅՈՒՋԵԻ ԾԱԽՍԵՐԸ ԸՍՏ ԲՅՈՒՋԵՏԱՅԻՆ
ԾԱԽՍԵՐԻ ԳՈՐԾԱՌՆԱԿԱՆ ԴԱՍԱԿԱՐԳՄԱՆ</t>
  </si>
  <si>
    <t>(հազար դրամով)</t>
  </si>
  <si>
    <t>Տողի
NN</t>
  </si>
  <si>
    <t>Բաժին</t>
  </si>
  <si>
    <t>Խումբ</t>
  </si>
  <si>
    <t>Դաս</t>
  </si>
  <si>
    <t>Բյուջետային ծախսերի 
գործառնական դասակարգման բաժինների, խմբերի 
և դասերի անվանումները</t>
  </si>
  <si>
    <t>Ընդամենը (ս.7+ս.8)</t>
  </si>
  <si>
    <t>այդ թվում`</t>
  </si>
  <si>
    <t>վարչական բյուջե</t>
  </si>
  <si>
    <t>ֆոնդային բյուջե</t>
  </si>
  <si>
    <t>1</t>
  </si>
  <si>
    <t>2</t>
  </si>
  <si>
    <t>3</t>
  </si>
  <si>
    <t>4</t>
  </si>
  <si>
    <t>5</t>
  </si>
  <si>
    <t>6</t>
  </si>
  <si>
    <t>7</t>
  </si>
  <si>
    <t>8</t>
  </si>
  <si>
    <t xml:space="preserve">2000 </t>
  </si>
  <si>
    <t> X</t>
  </si>
  <si>
    <t>X</t>
  </si>
  <si>
    <t>ԸՆԴԱՄԵՆԸ ԾԱԽՍԵՐ (տող 2100 + տող 2200 + տող 2300 + տող 2400 + տող 2500 + տող 2600 + տող 2700 + տող 2800 + տող 2900 + տող 3000 + տող 3100)</t>
  </si>
  <si>
    <t xml:space="preserve">2100 </t>
  </si>
  <si>
    <t>0</t>
  </si>
  <si>
    <t>ԸՆԴՀԱՆՈՒՐ ԲՆՈՒՅԹԻ ՀԱՆՐԱՅԻՆ ԾԱՌԱՅՈՒԹՅՈՒՆՆԵՐ (այլ դասերին չպատկանող) (տող 2110 + տող 2120 + տող 2130 + տող 2140 + տող 2150 + տող 2160 + տող 2170 + տող 2180) այդ թվում`</t>
  </si>
  <si>
    <t xml:space="preserve">2110 </t>
  </si>
  <si>
    <t>Օրենսդիր և գործադիր մարմիններ, պետական կառավարում, ֆինանսական և հարկաբյուջետային հարաբերություններ, արտաքին հարաբերություններ որից`</t>
  </si>
  <si>
    <t xml:space="preserve">2111 </t>
  </si>
  <si>
    <t>Օրենսդիր և գործադիր մարմիններ, պետական կառավարում</t>
  </si>
  <si>
    <t xml:space="preserve">2112 </t>
  </si>
  <si>
    <t>Ֆինանսական և հարկաբյուջետային հարաբերություններ</t>
  </si>
  <si>
    <t xml:space="preserve">2113 </t>
  </si>
  <si>
    <t>Արտաքին հարաբերություններ</t>
  </si>
  <si>
    <t xml:space="preserve">2120 </t>
  </si>
  <si>
    <t>Արտաքին տնտեսական օգնություն, որից`</t>
  </si>
  <si>
    <t xml:space="preserve">2121 </t>
  </si>
  <si>
    <t>Արտաքին տնտեսական աջակցություն</t>
  </si>
  <si>
    <t xml:space="preserve">2122 </t>
  </si>
  <si>
    <t>Միջազգային կազմակերպությունների միջոցով տրամադրվող տնտեսական օգնություն</t>
  </si>
  <si>
    <t xml:space="preserve">2130 </t>
  </si>
  <si>
    <t>Ընդհանուր բնույթի ծառայություններ, որից`</t>
  </si>
  <si>
    <t xml:space="preserve">2131 </t>
  </si>
  <si>
    <t>Աշխատակազմի /կադրերի/ գծով ընդհանուր բնույթի ծառայություններ</t>
  </si>
  <si>
    <t xml:space="preserve">2132 </t>
  </si>
  <si>
    <t>Ծրագրման և վիճակագրական ընդհանուր ծառայություններ</t>
  </si>
  <si>
    <t xml:space="preserve">2133 </t>
  </si>
  <si>
    <t>Ընդհանուր բնույթի այլ ծառայություններ</t>
  </si>
  <si>
    <t xml:space="preserve">2140 </t>
  </si>
  <si>
    <t>Ընդհանուր բնույթի հետազոտական աշխատանք, որից`</t>
  </si>
  <si>
    <t xml:space="preserve">2141 </t>
  </si>
  <si>
    <t>Ընդհանուր բնույթի հետազոտական աշխատանք</t>
  </si>
  <si>
    <t xml:space="preserve">2150 </t>
  </si>
  <si>
    <t>Ընդհանուր բնույթի հանրային ծառայությունների գծով հետազոտական և նախագծային աշխատանքներ որից`</t>
  </si>
  <si>
    <t xml:space="preserve">2151 </t>
  </si>
  <si>
    <t>Ընդհանուր բնույթի հանրային ծառայությունների գծով հետազոտական և նախագծային աշխատանքներ</t>
  </si>
  <si>
    <t xml:space="preserve">2160 </t>
  </si>
  <si>
    <t>Ընդհանուր բնույթի հանրային ծառայություններ (այլ դասերին չպատկանող), որից`</t>
  </si>
  <si>
    <t xml:space="preserve">2161 </t>
  </si>
  <si>
    <t>Ընդհանուր բնույթի հանրային ծառայություններ (այլ դասերին չպատկանող)</t>
  </si>
  <si>
    <t xml:space="preserve">2170 </t>
  </si>
  <si>
    <t>Պետական պարտքի գծով գործառնություններ, որից`</t>
  </si>
  <si>
    <t xml:space="preserve">2171 </t>
  </si>
  <si>
    <t>Պետական պարտքի գծով գործառնություններ</t>
  </si>
  <si>
    <t xml:space="preserve">2180 </t>
  </si>
  <si>
    <t>Կառավարության տարբեր մակարդակների միջև իրականացվող ընդհանուր բնույթի տրանսֆերտներ, որից`</t>
  </si>
  <si>
    <t xml:space="preserve">2181 </t>
  </si>
  <si>
    <t xml:space="preserve">2182 </t>
  </si>
  <si>
    <t>- դրամաշնորհներ ՀՀ պետական բյուջեին</t>
  </si>
  <si>
    <t xml:space="preserve">2183 </t>
  </si>
  <si>
    <t>- դրամաշնորհներ ՀՀ այլ համայնքների բյուջեներին</t>
  </si>
  <si>
    <t xml:space="preserve">2184 </t>
  </si>
  <si>
    <t>այդ թվում` Երևանի համաքաղաքային ծախսերի ֆինանսավորման համար</t>
  </si>
  <si>
    <t xml:space="preserve">2185 </t>
  </si>
  <si>
    <t xml:space="preserve">2200 </t>
  </si>
  <si>
    <t>ՊԱՇՏՊԱՆՈՒԹՅՈՒՆ (այլ դասերին չպատկանող) (տող 2210+2220 + տող 2230 + տող 2240 + տող 2250), այդ թվում`</t>
  </si>
  <si>
    <t xml:space="preserve">2210 </t>
  </si>
  <si>
    <t>Ռազմական պաշտպանություն, որից`</t>
  </si>
  <si>
    <t xml:space="preserve">2211 </t>
  </si>
  <si>
    <t>Ռազմական պաշտպանություն</t>
  </si>
  <si>
    <t xml:space="preserve">2220 </t>
  </si>
  <si>
    <t>Քաղաքացիական պաշտպանություն, որից`</t>
  </si>
  <si>
    <t xml:space="preserve">2221 </t>
  </si>
  <si>
    <t>Քաղաքացիական պաշտպանություն</t>
  </si>
  <si>
    <t xml:space="preserve">2230 </t>
  </si>
  <si>
    <t>Արտաքին ռազմական օգնություն, որից`</t>
  </si>
  <si>
    <t xml:space="preserve">2231 </t>
  </si>
  <si>
    <t>Արտաքին ռազմական օգնություն</t>
  </si>
  <si>
    <t xml:space="preserve">2240 </t>
  </si>
  <si>
    <t>Հետազոտական և նախագծային աշխատանքներ պաշտպանության ոլորտում, որից`</t>
  </si>
  <si>
    <t xml:space="preserve">2241 </t>
  </si>
  <si>
    <t xml:space="preserve">2250 </t>
  </si>
  <si>
    <t>Պաշտպանություն (այլ դասերին չպատկանող), որից`</t>
  </si>
  <si>
    <t xml:space="preserve">2251 </t>
  </si>
  <si>
    <t>Պաշտպանություն (այլ դասերին չպատկանող)</t>
  </si>
  <si>
    <t xml:space="preserve">2300 </t>
  </si>
  <si>
    <t>ՀԱՍԱՐԱԿԱԿԱՆ ԿԱՐԳ, ԱՆՎՏԱՆԳՈՒԹՅՈՒՆ ԵՎ ԴԱՏԱԿԱՆ ԳՈՐԾՈՒՆԵՈՒԹՅՈՒՆ (տող 2310 + տող 2320 + տող 2330 + տող 2340+տող 2350 + տող 2360 + տող 2370), այդ թվում`</t>
  </si>
  <si>
    <t xml:space="preserve">2310 </t>
  </si>
  <si>
    <t>Հասարակական կարգ և անվտանգություն, որից`</t>
  </si>
  <si>
    <t xml:space="preserve">2311 </t>
  </si>
  <si>
    <t>Ոստիկանություն</t>
  </si>
  <si>
    <t xml:space="preserve">2312 </t>
  </si>
  <si>
    <t>Ազգային անվտանգություն</t>
  </si>
  <si>
    <t xml:space="preserve">2313 </t>
  </si>
  <si>
    <t>Պետական պահպանություն</t>
  </si>
  <si>
    <t xml:space="preserve">2320 </t>
  </si>
  <si>
    <t>Փրկարար ծառայություն, որից`</t>
  </si>
  <si>
    <t xml:space="preserve">2321 </t>
  </si>
  <si>
    <t>Փրկարար ծառայություն</t>
  </si>
  <si>
    <t xml:space="preserve">2330 </t>
  </si>
  <si>
    <t>Դատական գործունեություն և իրավական պաշտպանություն, որից`</t>
  </si>
  <si>
    <t xml:space="preserve">2331 </t>
  </si>
  <si>
    <t>Դատարաններ</t>
  </si>
  <si>
    <t xml:space="preserve">2332 </t>
  </si>
  <si>
    <t>Իրավական պաշտպանություն</t>
  </si>
  <si>
    <t xml:space="preserve">2340 </t>
  </si>
  <si>
    <t>Դատախազություն, որից`</t>
  </si>
  <si>
    <t xml:space="preserve">2341 </t>
  </si>
  <si>
    <t>Դատախազություն</t>
  </si>
  <si>
    <t xml:space="preserve">2350 </t>
  </si>
  <si>
    <t>Կալանավայրեր, որից`</t>
  </si>
  <si>
    <t xml:space="preserve">2351 </t>
  </si>
  <si>
    <t>Կալանավայրեր</t>
  </si>
  <si>
    <t xml:space="preserve">2360 </t>
  </si>
  <si>
    <t>Հետազոտական ու նախագծային աշխատանքներ հասարակական կարգի և անվտանգության ոլորտում որից`</t>
  </si>
  <si>
    <t xml:space="preserve">2361 </t>
  </si>
  <si>
    <t>Հետազոտական ու նախագծային աշխատանքներ հասարակական կարգի և անվտանգության ոլորտում</t>
  </si>
  <si>
    <t xml:space="preserve">2370 </t>
  </si>
  <si>
    <t>Հասարակական կարգ և անվտանգություն (այլ դասերին չպատկանող), որից`</t>
  </si>
  <si>
    <t xml:space="preserve">2371 </t>
  </si>
  <si>
    <t>Հասարակական կարգ և անվտանգություն (այլ դասերին չպատկանող)</t>
  </si>
  <si>
    <t xml:space="preserve">2400 </t>
  </si>
  <si>
    <t>ՏՆՏԵՍԱԿԱՆ ՀԱՐԱԲԵՐՈՒԹՅՈՒՆՆԵՐ (տող 2410 + տող 2420 + տող 2430 + տող 2440 + տող 2450+տող 2460 + տող 2470 + տող 2480 + տող 2490), այդ թվում`</t>
  </si>
  <si>
    <t xml:space="preserve">2410 </t>
  </si>
  <si>
    <t>Ընդհանուր բնույթի տնտեսական, առևտրային և աշխատանքի գծով հարաբերություններ, որից`</t>
  </si>
  <si>
    <t xml:space="preserve">2411 </t>
  </si>
  <si>
    <t>Ընդհանուր բնույթի տնտեսական և առևտրային հարաբերություններ</t>
  </si>
  <si>
    <t xml:space="preserve">2412 </t>
  </si>
  <si>
    <t>Աշխատանքի հետ կապված ընդհանուր բնույթի հարաբերություններ</t>
  </si>
  <si>
    <t xml:space="preserve">2420 </t>
  </si>
  <si>
    <t>Գյուղատնտեսություն, անտառային տնտեսություն, ձկնորսություն և որսորդություն, որից`</t>
  </si>
  <si>
    <t xml:space="preserve">2421 </t>
  </si>
  <si>
    <t>Գյուղատնտեսություն</t>
  </si>
  <si>
    <t xml:space="preserve">2422 </t>
  </si>
  <si>
    <t>Անտառային տնտեսություն</t>
  </si>
  <si>
    <t xml:space="preserve">2423 </t>
  </si>
  <si>
    <t>Ձկնորսություն և որսորդություն</t>
  </si>
  <si>
    <t xml:space="preserve">2424 </t>
  </si>
  <si>
    <t>Ոռոգում</t>
  </si>
  <si>
    <t xml:space="preserve">2430 </t>
  </si>
  <si>
    <t>Վառելիք և էներգետիկա, որից`</t>
  </si>
  <si>
    <t xml:space="preserve">2431 </t>
  </si>
  <si>
    <t>Քարածուխ և այլ կարծր բնական վառելիք</t>
  </si>
  <si>
    <t xml:space="preserve">2432 </t>
  </si>
  <si>
    <t>Նավթամթերք և բնական գազ</t>
  </si>
  <si>
    <t xml:space="preserve">2433 </t>
  </si>
  <si>
    <t>Միջուկային վառելիք</t>
  </si>
  <si>
    <t xml:space="preserve">2434 </t>
  </si>
  <si>
    <t>Վառելիքի այլ տեսակներ</t>
  </si>
  <si>
    <t xml:space="preserve">2435 </t>
  </si>
  <si>
    <t>Էլեկտրաէներգիա</t>
  </si>
  <si>
    <t xml:space="preserve">2436 </t>
  </si>
  <si>
    <t>Ոչ էլեկտրական էներգիա</t>
  </si>
  <si>
    <t xml:space="preserve">2440 </t>
  </si>
  <si>
    <t>Լեռնաարդյունահանում, արդյունաբերություն և շինարարություն, որից`</t>
  </si>
  <si>
    <t xml:space="preserve">2441 </t>
  </si>
  <si>
    <t>Հանքային ռեսուրսների արդյունահանում, բացառությամբ բնական վառելիքի</t>
  </si>
  <si>
    <t xml:space="preserve">2442 </t>
  </si>
  <si>
    <t>Արդյունաբերություն</t>
  </si>
  <si>
    <t xml:space="preserve">2443 </t>
  </si>
  <si>
    <t>Շինարարություն</t>
  </si>
  <si>
    <t xml:space="preserve">2450 </t>
  </si>
  <si>
    <t>Տրանսպորտ, որից`</t>
  </si>
  <si>
    <t xml:space="preserve">2451 </t>
  </si>
  <si>
    <t>ճանապարհային տրանսպորտ</t>
  </si>
  <si>
    <t xml:space="preserve">2452 </t>
  </si>
  <si>
    <t>Ջրային տրանսպորտ</t>
  </si>
  <si>
    <t xml:space="preserve">2453 </t>
  </si>
  <si>
    <t>Երկաթուղային տրանսպորտ</t>
  </si>
  <si>
    <t xml:space="preserve">2454 </t>
  </si>
  <si>
    <t>Օդային տրանսպորտ</t>
  </si>
  <si>
    <t xml:space="preserve">2455 </t>
  </si>
  <si>
    <t>Խողովակաշարային և այլ տրանսպորտ</t>
  </si>
  <si>
    <t xml:space="preserve">2460 </t>
  </si>
  <si>
    <t>Կապ, որից`</t>
  </si>
  <si>
    <t xml:space="preserve">2461 </t>
  </si>
  <si>
    <t>Կապ</t>
  </si>
  <si>
    <t xml:space="preserve">2470 </t>
  </si>
  <si>
    <t>Այլ բնագավառներ, որից`</t>
  </si>
  <si>
    <t xml:space="preserve">2471 </t>
  </si>
  <si>
    <t>Մեծածախ և մանրածախ առևտուր, ապրանքների պահպանում և պահեստավորում</t>
  </si>
  <si>
    <t xml:space="preserve">2472 </t>
  </si>
  <si>
    <t>Հյուրանոցներ և հասարակական սննդի օբյեկտներ</t>
  </si>
  <si>
    <t xml:space="preserve">2473 </t>
  </si>
  <si>
    <t>Զբոսաշրջություն</t>
  </si>
  <si>
    <t xml:space="preserve">2474 </t>
  </si>
  <si>
    <t>Զարգացման բազմանպատակ ծրագրեր</t>
  </si>
  <si>
    <t xml:space="preserve">2480 </t>
  </si>
  <si>
    <t>Տնտեսական հարաբերությունների գծով հետազոտական և նախագծային աշխատանքներ, որից`</t>
  </si>
  <si>
    <t xml:space="preserve">2481 </t>
  </si>
  <si>
    <t>Ընդհանուր բնույթի տնտեսական, առևտրային և աշխատանքի հարցերի գծով հետազոտական և նախագծային աշխատանքներ</t>
  </si>
  <si>
    <t xml:space="preserve">2482 </t>
  </si>
  <si>
    <t>Գյուղատնտեսության, անտառային տնտեսության, ձկնորսության և որսորդության գծով հետազոտական և նախագծային աշխատանքներ</t>
  </si>
  <si>
    <t xml:space="preserve">2483 </t>
  </si>
  <si>
    <t>Վառելիքի և էներգետիկայի գծով հետազոտական և նախագծային աշխատանքներ</t>
  </si>
  <si>
    <t xml:space="preserve">2484 </t>
  </si>
  <si>
    <t>Լեռնաարդյունահանման, արդյունաբերության և շինարարության գծով հետազոտական և նախագծային աշխատանքներ</t>
  </si>
  <si>
    <t xml:space="preserve">2485 </t>
  </si>
  <si>
    <t>Տրանսպորտի գծով հետազոտական և նախագծային աշխատանքներ</t>
  </si>
  <si>
    <t xml:space="preserve">2486 </t>
  </si>
  <si>
    <t>Կապի գծով հետազոտական և նախագծային աշխատանքներ</t>
  </si>
  <si>
    <t xml:space="preserve">2487 </t>
  </si>
  <si>
    <t>Այլ բնագավառների գծով հետազոտական և նախագծային աշխատանքներ</t>
  </si>
  <si>
    <t xml:space="preserve">2490 </t>
  </si>
  <si>
    <t>9</t>
  </si>
  <si>
    <t>Տնտեսական հարաբերություններ (այլ դասերին չպատկանող), որից`</t>
  </si>
  <si>
    <t xml:space="preserve">2491 </t>
  </si>
  <si>
    <t>Տնտեսական հարաբերություններ (այլ դասերին չպատկանող)</t>
  </si>
  <si>
    <t xml:space="preserve">2500 </t>
  </si>
  <si>
    <t>ՇՐՋԱԿԱ ՄԻՋԱՎԱՅՐԻ ՊԱՇՏՊԱՆՈՒԹՅՈՒՆ (տող 2510 + տող 2520 + տող 2530 + տող 2540 + տող 2550 + տող 2560), այդ թվում`</t>
  </si>
  <si>
    <t xml:space="preserve">2510 </t>
  </si>
  <si>
    <t>Աղբահանում, որից`</t>
  </si>
  <si>
    <t xml:space="preserve">2511 </t>
  </si>
  <si>
    <t>Աղբահանում</t>
  </si>
  <si>
    <t xml:space="preserve">2520 </t>
  </si>
  <si>
    <t>Կեղտաջրերի հեռացում, որից`</t>
  </si>
  <si>
    <t xml:space="preserve">2521 </t>
  </si>
  <si>
    <t>Կեղտաջրերի հեռացում</t>
  </si>
  <si>
    <t xml:space="preserve">2530 </t>
  </si>
  <si>
    <t>Շրջակա միջավայրի աղտոտման դեմ պայքար, որից`</t>
  </si>
  <si>
    <t xml:space="preserve">2531 </t>
  </si>
  <si>
    <t>Շրջակա միջավայրի աղտոտման դեմ պայքար</t>
  </si>
  <si>
    <t xml:space="preserve">2540 </t>
  </si>
  <si>
    <t>Կենսաբազմազանության և բնության պաշտպանություն, որից`</t>
  </si>
  <si>
    <t xml:space="preserve">2541 </t>
  </si>
  <si>
    <t>Կենսաբազմազանության և բնության պաշտպանություն</t>
  </si>
  <si>
    <t xml:space="preserve">2550 </t>
  </si>
  <si>
    <t>Շրջակա միջավայրի պաշտպանության գծով հետազոտական և նախագծային աշխատանքներ, որից`</t>
  </si>
  <si>
    <t xml:space="preserve">2551 </t>
  </si>
  <si>
    <t>Շրջակա միջավայրի պաշտպանության գծով հետազոտական և նախագծային աշխատանքներ</t>
  </si>
  <si>
    <t xml:space="preserve">2560 </t>
  </si>
  <si>
    <t>Շրջակա միջավայրի պաշտպանություն (այլ դասերին չպատկանող), որից`</t>
  </si>
  <si>
    <t xml:space="preserve">2561 </t>
  </si>
  <si>
    <t>Շրջակա միջավայրի պաշտպանություն (այլ դասերին չպատկանող)</t>
  </si>
  <si>
    <t xml:space="preserve">2600 </t>
  </si>
  <si>
    <t>ԲՆԱԿԱՐԱՆԱՅԻՆ ՇԻՆԱՐԱՐՈՒԹՅՈՒՆ ԵՎ ԿՈՄՈՒՆԱԼ ԾԱՌԱՅՈՒԹՅՈՒՆ (տող 3610 + տող 3620 + տող 3630 + տող 3640 + տող 3650 + տող 3660), այդ թվում`</t>
  </si>
  <si>
    <t xml:space="preserve">2610 </t>
  </si>
  <si>
    <t>Բնակարանային շինարարություն, որից`</t>
  </si>
  <si>
    <t xml:space="preserve">2611 </t>
  </si>
  <si>
    <t>Բնակարանային շինարարություն</t>
  </si>
  <si>
    <t xml:space="preserve">2620 </t>
  </si>
  <si>
    <t>Համայնքային զարգացում, որից`</t>
  </si>
  <si>
    <t xml:space="preserve">2621 </t>
  </si>
  <si>
    <t>Համայնքային զարգացում</t>
  </si>
  <si>
    <t xml:space="preserve">2630 </t>
  </si>
  <si>
    <t>Ջրամատակարարում, որից`</t>
  </si>
  <si>
    <t xml:space="preserve">2631 </t>
  </si>
  <si>
    <t>Ջրամատակարարում</t>
  </si>
  <si>
    <t xml:space="preserve">2640 </t>
  </si>
  <si>
    <t>Փողոցների լուսավորում, որից`</t>
  </si>
  <si>
    <t xml:space="preserve">2641 </t>
  </si>
  <si>
    <t>Փողոցների լուսավորում</t>
  </si>
  <si>
    <t xml:space="preserve">2650 </t>
  </si>
  <si>
    <t>Բնակարանային շինարարության և կոմունալ ծառայությունների գծով հետազոտական և նախագծային աշխատանքներ , որից`</t>
  </si>
  <si>
    <t xml:space="preserve">2651 </t>
  </si>
  <si>
    <t>Բնակարանային շինարարության և կոմունալ ծառայությունների գծով հետազոտական և նախագծային աշխատանքներ</t>
  </si>
  <si>
    <t xml:space="preserve">2660 </t>
  </si>
  <si>
    <t>Բնակարանային շինարարության և կոմունալ ծառայություններ (այլ դասերին չպատկանող), որից`</t>
  </si>
  <si>
    <t xml:space="preserve">2661 </t>
  </si>
  <si>
    <t>Բնակարանային շինարարության և կոմունալ ծառայություններ (այլ դասերին չպատկանող)</t>
  </si>
  <si>
    <t xml:space="preserve">2700 </t>
  </si>
  <si>
    <t>ԱՌՈՂՋԱՊԱՀՈՒԹՅՈՒՆ (տող 2710 + տող 2720 + տող 2730 + տող 2740 + տող 2750 + տող 2760), այդ թվում`</t>
  </si>
  <si>
    <t xml:space="preserve">2710 </t>
  </si>
  <si>
    <t>Բժշկական ապրանքներ, սարքեր և սարքավորումներ, որից`</t>
  </si>
  <si>
    <t xml:space="preserve">2711 </t>
  </si>
  <si>
    <t>Դեղագործական ապրանքներ</t>
  </si>
  <si>
    <t xml:space="preserve">2712 </t>
  </si>
  <si>
    <t>Այլ բժշկական ապրանքներ</t>
  </si>
  <si>
    <t xml:space="preserve">2713 </t>
  </si>
  <si>
    <t>Բժշկական սարքեր և սարքավորումներ</t>
  </si>
  <si>
    <t xml:space="preserve">2720 </t>
  </si>
  <si>
    <t>Արտահիվանդանոցային ծառայություններ, որից`</t>
  </si>
  <si>
    <t xml:space="preserve">2721 </t>
  </si>
  <si>
    <t>Ընդհանուր բնույթի բժշկական ծառայություններ</t>
  </si>
  <si>
    <t xml:space="preserve">2722 </t>
  </si>
  <si>
    <t>Մասնագիտացված բժշկական ծառայություններ</t>
  </si>
  <si>
    <t xml:space="preserve">2723 </t>
  </si>
  <si>
    <t>Ստոմատոլոգիական ծառայություններ</t>
  </si>
  <si>
    <t xml:space="preserve">2724 </t>
  </si>
  <si>
    <t>Պարաբժշկական ծառայություններ</t>
  </si>
  <si>
    <t xml:space="preserve">2730 </t>
  </si>
  <si>
    <t>Հիվանդանոցային ծառայություններ, որից`</t>
  </si>
  <si>
    <t xml:space="preserve">2731 </t>
  </si>
  <si>
    <t>Ընդհանուր բնույթի հիվանդանոցային ծառայություններ</t>
  </si>
  <si>
    <t xml:space="preserve">2732 </t>
  </si>
  <si>
    <t>Մասնագիտացված հիվանդանոցային ծառայություններ</t>
  </si>
  <si>
    <t xml:space="preserve">2733 </t>
  </si>
  <si>
    <t>Բժշկական, մոր և մանկան կենտրոնների ծառայություններ</t>
  </si>
  <si>
    <t xml:space="preserve">2734 </t>
  </si>
  <si>
    <t>Հիվանդի խնամքի և առողջության վերականգնման տնային ծառայություններ</t>
  </si>
  <si>
    <t xml:space="preserve">2740 </t>
  </si>
  <si>
    <t>Հանրային առողջապահական ծառայություններ, որից`</t>
  </si>
  <si>
    <t xml:space="preserve">2741 </t>
  </si>
  <si>
    <t>Հանրային առողջապահական ծառայություններ</t>
  </si>
  <si>
    <t xml:space="preserve">2750 </t>
  </si>
  <si>
    <t>Առողջապահության գծով հետազոտական և նախագծային աշխատանքներ, որից`</t>
  </si>
  <si>
    <t xml:space="preserve">2751 </t>
  </si>
  <si>
    <t>Առողջապահության գծով հետազոտական և նախագծային աշխատանքներ</t>
  </si>
  <si>
    <t xml:space="preserve">2760 </t>
  </si>
  <si>
    <t>Առողջապահություն (այլ դասերին չպատկանող), որից`</t>
  </si>
  <si>
    <t xml:space="preserve">2761 </t>
  </si>
  <si>
    <t>Առողջապահական հարակից ծառայություններ և ծրագրեր</t>
  </si>
  <si>
    <t xml:space="preserve">2762 </t>
  </si>
  <si>
    <t>Առողջապահություն (այլ դասերին չպատկանող)</t>
  </si>
  <si>
    <t xml:space="preserve">2800 </t>
  </si>
  <si>
    <t>ՀԱՆԳԻՍՏ, ՄՇԱԿՈՒՅԹ ԵՎ ԿՐՈՆ (տող 2810 + տող 2820 + տող 2830 + տող 2840+ տող 2850 + տող 2860), այդ թվում`</t>
  </si>
  <si>
    <t xml:space="preserve">2810 </t>
  </si>
  <si>
    <t>Հանգստի և սպորտի ծառայություններ, որից`</t>
  </si>
  <si>
    <t xml:space="preserve">2811 </t>
  </si>
  <si>
    <t>Հանգստի և սպորտի ծառայություններ</t>
  </si>
  <si>
    <t xml:space="preserve">2820 </t>
  </si>
  <si>
    <t>Մշակութային ծառայություններ, որից`</t>
  </si>
  <si>
    <t xml:space="preserve">2821 </t>
  </si>
  <si>
    <t>Գրադարաններ</t>
  </si>
  <si>
    <t xml:space="preserve">2822 </t>
  </si>
  <si>
    <t>Թանգարաններ և ցուցասրահներ</t>
  </si>
  <si>
    <t xml:space="preserve">2823 </t>
  </si>
  <si>
    <t>Մշակույթի տներ, ակումբներ, կենտրոններ</t>
  </si>
  <si>
    <t xml:space="preserve">2824 </t>
  </si>
  <si>
    <t>Այլ մշակութային կազմակերպություններ</t>
  </si>
  <si>
    <t xml:space="preserve">2825 </t>
  </si>
  <si>
    <t>Արվեստ</t>
  </si>
  <si>
    <t xml:space="preserve">2826 </t>
  </si>
  <si>
    <t>Կինեմատոգրաֆիա</t>
  </si>
  <si>
    <t xml:space="preserve">2827 </t>
  </si>
  <si>
    <t>Հուշարձանների և մշակութային արժեքների վերականգնում և պահպանում</t>
  </si>
  <si>
    <t xml:space="preserve">2830 </t>
  </si>
  <si>
    <t>Ռադիո և հեռուստահաղորդումների հեռարձակման և հրատարակչական ծառայություններ, որից`</t>
  </si>
  <si>
    <t xml:space="preserve">2831 </t>
  </si>
  <si>
    <t>Հեռուստառադիոհաղորդումներ</t>
  </si>
  <si>
    <t xml:space="preserve">2832 </t>
  </si>
  <si>
    <t>Հրատարակչություններ, խմբագրություններ</t>
  </si>
  <si>
    <t xml:space="preserve">2833 </t>
  </si>
  <si>
    <t>Տեղեկատվության ձեռքբերում</t>
  </si>
  <si>
    <t xml:space="preserve">2840 </t>
  </si>
  <si>
    <t>Կրոնական և հասարակական այլ ծառայություններ, որից`</t>
  </si>
  <si>
    <t xml:space="preserve">2841 </t>
  </si>
  <si>
    <t>Երիտասարդական ծրագրեր</t>
  </si>
  <si>
    <t xml:space="preserve">2842 </t>
  </si>
  <si>
    <t>Քաղաքական կուսակցություններ, հասարակական կազմակերպություններ, արհմիություններ</t>
  </si>
  <si>
    <t xml:space="preserve">2843 </t>
  </si>
  <si>
    <t>Կրոնական և հասարակական այլ ծառայություններ</t>
  </si>
  <si>
    <t xml:space="preserve">2850 </t>
  </si>
  <si>
    <t>Հանգստի, մշակույթի և կրոնի գծով հետազոտական և նախագծային աշխատանքներ, որից`</t>
  </si>
  <si>
    <t xml:space="preserve">2851 </t>
  </si>
  <si>
    <t>Հանգստի, մշակույթի և կրոնի գծով հետազոտական և նախագծային աշխատանքներ</t>
  </si>
  <si>
    <t xml:space="preserve">2860 </t>
  </si>
  <si>
    <t>Հանգիստ, մշակույթ և կրոն (այլ դասերին չպատկանող), որից`</t>
  </si>
  <si>
    <t xml:space="preserve">2861 </t>
  </si>
  <si>
    <t>Հանգիստ, մշակույթ և կրոն (այլ դասերին չպատկանող)</t>
  </si>
  <si>
    <t xml:space="preserve">2900 </t>
  </si>
  <si>
    <t>ԿՐԹՈՒԹՅՈՒՆ (տող 2910 + տող 2920 + տող 2930 + տող 2940+ տող 2950 + տող 2960 + տող 2970 + տող 2980), այդ թվում`</t>
  </si>
  <si>
    <t xml:space="preserve">2910 </t>
  </si>
  <si>
    <t>Նախադպրոցական և տարրական ընդհանուր կրթություն, որից`</t>
  </si>
  <si>
    <t xml:space="preserve">2911 </t>
  </si>
  <si>
    <t>Նախադպրոցական կրթություն</t>
  </si>
  <si>
    <t xml:space="preserve">2912 </t>
  </si>
  <si>
    <t>Տարրական ընդհանուր կրթություն</t>
  </si>
  <si>
    <t xml:space="preserve">2920 </t>
  </si>
  <si>
    <t>Միջնակարգ ընդհանուր կրթություն, որից`</t>
  </si>
  <si>
    <t xml:space="preserve">2921 </t>
  </si>
  <si>
    <t>Հիմնական ընդհանուր կրթություն</t>
  </si>
  <si>
    <t xml:space="preserve">2922 </t>
  </si>
  <si>
    <t>Միջնակարգ(լրիվ) ընդհանուր կրթություն</t>
  </si>
  <si>
    <t xml:space="preserve">2930 </t>
  </si>
  <si>
    <t>Նախնական մասնագիտական (արհեստագործական) և միջին մասնագիտական կրթություն, որից`</t>
  </si>
  <si>
    <t xml:space="preserve">2931 </t>
  </si>
  <si>
    <t>Նախնական մասնագիտական (արհեստագործական) կրթություն</t>
  </si>
  <si>
    <t xml:space="preserve">2932 </t>
  </si>
  <si>
    <t>Միջին մասնագիտական կրթություն</t>
  </si>
  <si>
    <t xml:space="preserve">2940 </t>
  </si>
  <si>
    <t>Բարձրագույն կրթություն, որից`</t>
  </si>
  <si>
    <t xml:space="preserve">2941 </t>
  </si>
  <si>
    <t>Բարձրագույն մասնագիտական կրթություն</t>
  </si>
  <si>
    <t xml:space="preserve">2942 </t>
  </si>
  <si>
    <t>Հետբուհական մասնագիտական կրթություն</t>
  </si>
  <si>
    <t xml:space="preserve">2950 </t>
  </si>
  <si>
    <t>Ըստ մակարդակների չդասակարգվող կրթություն, որից`</t>
  </si>
  <si>
    <t xml:space="preserve">2951 </t>
  </si>
  <si>
    <t>Արտադպրոցական դաստիարակություն</t>
  </si>
  <si>
    <t xml:space="preserve">2952 </t>
  </si>
  <si>
    <t>Լրացուցիչ կրթություն</t>
  </si>
  <si>
    <t xml:space="preserve">2960 </t>
  </si>
  <si>
    <t>Կրթությանը տրամադրվող օժանդակ ծառայություններ, որից`</t>
  </si>
  <si>
    <t xml:space="preserve">2961 </t>
  </si>
  <si>
    <t>Կրթությանը տրամադրվող օժանդակ ծառայություններ</t>
  </si>
  <si>
    <t xml:space="preserve">2970 </t>
  </si>
  <si>
    <t>Կրթության ոլորտում հետազոտական և նախագծային աշխատանքներ, որից`</t>
  </si>
  <si>
    <t xml:space="preserve">2971 </t>
  </si>
  <si>
    <t>Կրթության ոլորտում հետազոտական և նախագծային աշխատանքներ</t>
  </si>
  <si>
    <t xml:space="preserve">2980 </t>
  </si>
  <si>
    <t>Կրթություն (այլ դասերին չպատկանող), որից`</t>
  </si>
  <si>
    <t xml:space="preserve">2981 </t>
  </si>
  <si>
    <t>Կրթություն (այլ դասերին չպատկանող)</t>
  </si>
  <si>
    <t xml:space="preserve">3000 </t>
  </si>
  <si>
    <t>10</t>
  </si>
  <si>
    <t>ՍՈՑԻԱԼԱԿԱՆ ՊԱՇՏՊԱՆՈՒԹՅՈՒՆ (տող 3010 + տող 3020 + տող 3030 + տող 3040 + տող 3050+ տող 3060 + տող 3070 + տող 3080 + տող 3090), այդ թվում`</t>
  </si>
  <si>
    <t xml:space="preserve">3010 </t>
  </si>
  <si>
    <t>Վատառողջություն և անաշխատունակություն, որից`</t>
  </si>
  <si>
    <t xml:space="preserve">3011 </t>
  </si>
  <si>
    <t>Վատառողջություն</t>
  </si>
  <si>
    <t xml:space="preserve">3012 </t>
  </si>
  <si>
    <t>Անաշխատունակություն</t>
  </si>
  <si>
    <t xml:space="preserve">3020 </t>
  </si>
  <si>
    <t>Ծերություն, որից`</t>
  </si>
  <si>
    <t xml:space="preserve">3021 </t>
  </si>
  <si>
    <t>Ծերություն</t>
  </si>
  <si>
    <t xml:space="preserve">3030 </t>
  </si>
  <si>
    <t>Հարազատին կորցրած անձինք , որից`</t>
  </si>
  <si>
    <t xml:space="preserve">3031 </t>
  </si>
  <si>
    <t>Հարազատին կորցրած անձինք</t>
  </si>
  <si>
    <t xml:space="preserve">3040 </t>
  </si>
  <si>
    <t>Ընտանիքի անդամներ և զավակներ, որից`</t>
  </si>
  <si>
    <t xml:space="preserve">3041 </t>
  </si>
  <si>
    <t>Ընտանիքի անդամներ և զավակներ</t>
  </si>
  <si>
    <t xml:space="preserve">3050 </t>
  </si>
  <si>
    <t>Գործազրկություն, որից`</t>
  </si>
  <si>
    <t xml:space="preserve">3051 </t>
  </si>
  <si>
    <t>Գործազրկություն</t>
  </si>
  <si>
    <t xml:space="preserve">3060 </t>
  </si>
  <si>
    <t>Բնակարանային ապահովում , որից`</t>
  </si>
  <si>
    <t xml:space="preserve">3061 </t>
  </si>
  <si>
    <t>Բնակարանային ապահովում</t>
  </si>
  <si>
    <t xml:space="preserve">3070 </t>
  </si>
  <si>
    <t>Սոցիալական հատուկ արտոնություններ (այլ դասերին չպատկանող) , որից`</t>
  </si>
  <si>
    <t xml:space="preserve">3071 </t>
  </si>
  <si>
    <t>Սոցիալական հատուկ արտոնություններ (այլ դասերին չպատկանող)</t>
  </si>
  <si>
    <t xml:space="preserve">3080 </t>
  </si>
  <si>
    <t xml:space="preserve">Սոցիալական պաշտպանության ոլորտում հետազոտական և նախագծային աշխատանքներ, որից` </t>
  </si>
  <si>
    <t xml:space="preserve">3081 </t>
  </si>
  <si>
    <t>Սոցիալական պաշտպանության ոլորտում հետազոտական և նախագծային աշխատանքներ,որից`</t>
  </si>
  <si>
    <t xml:space="preserve">3090 </t>
  </si>
  <si>
    <t>Սոցիալական պաշտպանություն (այլ դասերին չպատկանող), որից`</t>
  </si>
  <si>
    <t xml:space="preserve">3091 </t>
  </si>
  <si>
    <t>Սոցիալական պաշտպանություն (այլ դասերին չպատկանող)</t>
  </si>
  <si>
    <t xml:space="preserve">3092 </t>
  </si>
  <si>
    <t>Սոցիալական պաշտպանությանը տրամադրվող օժադակ ծառայություններ (այլ դասերին չպատկանող)</t>
  </si>
  <si>
    <t xml:space="preserve">3100 </t>
  </si>
  <si>
    <t>11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</si>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</sst>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409]0.0"/>
    <numFmt numFmtId="180" formatCode="0.0"/>
  </numFmts>
  <fonts count="57">
    <font>
      <sz val="10"/>
      <name val="Arial"/>
      <family val="0"/>
    </font>
    <font>
      <sz val="16"/>
      <color indexed="8"/>
      <name val="Sylfaen"/>
      <family val="1"/>
    </font>
    <font>
      <sz val="10"/>
      <color indexed="8"/>
      <name val="Sylfaen"/>
      <family val="1"/>
    </font>
    <font>
      <sz val="8"/>
      <color indexed="8"/>
      <name val="Sylfaen"/>
      <family val="1"/>
    </font>
    <font>
      <b/>
      <sz val="10"/>
      <color indexed="8"/>
      <name val="Arial AMU"/>
      <family val="0"/>
    </font>
    <font>
      <sz val="10"/>
      <color indexed="8"/>
      <name val="Arial AMU"/>
      <family val="0"/>
    </font>
    <font>
      <sz val="9"/>
      <color indexed="8"/>
      <name val="Sylfaen"/>
      <family val="1"/>
    </font>
    <font>
      <sz val="9"/>
      <name val="Arial"/>
      <family val="2"/>
    </font>
    <font>
      <b/>
      <sz val="10"/>
      <color indexed="8"/>
      <name val="Sylfaen"/>
      <family val="1"/>
    </font>
    <font>
      <b/>
      <sz val="9"/>
      <color indexed="8"/>
      <name val="Sylfaen"/>
      <family val="1"/>
    </font>
    <font>
      <b/>
      <sz val="10"/>
      <name val="Arial"/>
      <family val="2"/>
    </font>
    <font>
      <b/>
      <i/>
      <sz val="10"/>
      <color indexed="8"/>
      <name val="Sylfaen"/>
      <family val="1"/>
    </font>
    <font>
      <b/>
      <i/>
      <sz val="9"/>
      <color indexed="8"/>
      <name val="Sylfaen"/>
      <family val="1"/>
    </font>
    <font>
      <b/>
      <i/>
      <sz val="10"/>
      <color indexed="8"/>
      <name val="Arial AMU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AMU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AMU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179" fontId="5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10" xfId="0" applyFont="1" applyBorder="1" applyAlignment="1" applyProtection="1">
      <alignment horizontal="left" vertical="center" wrapText="1" readingOrder="1"/>
      <protection locked="0"/>
    </xf>
    <xf numFmtId="0" fontId="7" fillId="0" borderId="0" xfId="0" applyFont="1" applyAlignment="1">
      <alignment/>
    </xf>
    <xf numFmtId="0" fontId="8" fillId="0" borderId="10" xfId="0" applyFont="1" applyBorder="1" applyAlignment="1" applyProtection="1">
      <alignment horizontal="center" vertical="center" wrapText="1" readingOrder="1"/>
      <protection locked="0"/>
    </xf>
    <xf numFmtId="0" fontId="9" fillId="0" borderId="10" xfId="0" applyFont="1" applyBorder="1" applyAlignment="1" applyProtection="1">
      <alignment horizontal="left" vertical="center" wrapText="1" readingOrder="1"/>
      <protection locked="0"/>
    </xf>
    <xf numFmtId="179" fontId="4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1" fillId="0" borderId="10" xfId="0" applyFont="1" applyBorder="1" applyAlignment="1" applyProtection="1">
      <alignment horizontal="center" vertical="center" wrapText="1" readingOrder="1"/>
      <protection locked="0"/>
    </xf>
    <xf numFmtId="0" fontId="12" fillId="0" borderId="10" xfId="0" applyFont="1" applyBorder="1" applyAlignment="1" applyProtection="1">
      <alignment horizontal="left" vertical="center" wrapText="1" readingOrder="1"/>
      <protection locked="0"/>
    </xf>
    <xf numFmtId="179" fontId="13" fillId="0" borderId="10" xfId="0" applyNumberFormat="1" applyFont="1" applyBorder="1" applyAlignment="1" applyProtection="1">
      <alignment horizontal="right" vertical="center" wrapText="1" readingOrder="1"/>
      <protection locked="0"/>
    </xf>
    <xf numFmtId="179" fontId="5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179" fontId="13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4" fillId="0" borderId="11" xfId="0" applyFont="1" applyBorder="1" applyAlignment="1" applyProtection="1">
      <alignment vertical="top" wrapText="1"/>
      <protection locked="0"/>
    </xf>
    <xf numFmtId="0" fontId="14" fillId="0" borderId="12" xfId="0" applyFont="1" applyBorder="1" applyAlignment="1" applyProtection="1">
      <alignment vertical="top" wrapText="1"/>
      <protection locked="0"/>
    </xf>
    <xf numFmtId="179" fontId="55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56" fillId="0" borderId="11" xfId="0" applyFont="1" applyBorder="1" applyAlignment="1" applyProtection="1">
      <alignment vertical="top" wrapText="1"/>
      <protection locked="0"/>
    </xf>
    <xf numFmtId="0" fontId="56" fillId="0" borderId="12" xfId="0" applyFont="1" applyBorder="1" applyAlignment="1" applyProtection="1">
      <alignment vertical="top" wrapText="1"/>
      <protection locked="0"/>
    </xf>
    <xf numFmtId="179" fontId="4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1" xfId="0" applyFont="1" applyBorder="1" applyAlignment="1" applyProtection="1">
      <alignment vertical="top" wrapText="1"/>
      <protection locked="0"/>
    </xf>
    <xf numFmtId="0" fontId="10" fillId="0" borderId="12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3" fillId="33" borderId="10" xfId="0" applyFont="1" applyFill="1" applyBorder="1" applyAlignment="1" applyProtection="1">
      <alignment horizontal="center" vertical="top" wrapText="1" readingOrder="1"/>
      <protection locked="0"/>
    </xf>
    <xf numFmtId="0" fontId="0" fillId="33" borderId="13" xfId="0" applyFill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4" fillId="33" borderId="10" xfId="0" applyFont="1" applyFill="1" applyBorder="1" applyAlignment="1" applyProtection="1">
      <alignment horizontal="center" vertical="top" wrapText="1" readingOrder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atvac6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tvac6"/>
    </sheetNames>
    <sheetDataSet>
      <sheetData sheetId="0">
        <row r="64">
          <cell r="J64">
            <v>0</v>
          </cell>
        </row>
        <row r="185">
          <cell r="J185">
            <v>0</v>
          </cell>
        </row>
        <row r="255">
          <cell r="H255">
            <v>0</v>
          </cell>
          <cell r="J255">
            <v>-3200</v>
          </cell>
        </row>
        <row r="262">
          <cell r="H262">
            <v>10200</v>
          </cell>
          <cell r="J262">
            <v>0</v>
          </cell>
        </row>
        <row r="290">
          <cell r="H290">
            <v>400</v>
          </cell>
          <cell r="J290">
            <v>0</v>
          </cell>
        </row>
        <row r="358">
          <cell r="J358">
            <v>0</v>
          </cell>
        </row>
        <row r="396">
          <cell r="J396">
            <v>0</v>
          </cell>
        </row>
        <row r="433">
          <cell r="H433">
            <v>0</v>
          </cell>
        </row>
        <row r="495">
          <cell r="H495">
            <v>2500</v>
          </cell>
          <cell r="J495">
            <v>0</v>
          </cell>
        </row>
        <row r="504">
          <cell r="H504">
            <v>3000</v>
          </cell>
          <cell r="J5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9"/>
  <sheetViews>
    <sheetView showGridLines="0" tabSelected="1" zoomScalePageLayoutView="0" workbookViewId="0" topLeftCell="A1">
      <selection activeCell="I8" sqref="I8:K8"/>
    </sheetView>
  </sheetViews>
  <sheetFormatPr defaultColWidth="9.140625" defaultRowHeight="12.75"/>
  <cols>
    <col min="1" max="3" width="6.8515625" style="0" customWidth="1"/>
    <col min="4" max="4" width="5.140625" style="0" customWidth="1"/>
    <col min="5" max="5" width="49.7109375" style="0" customWidth="1"/>
    <col min="6" max="6" width="11.421875" style="0" customWidth="1"/>
    <col min="7" max="7" width="2.28125" style="0" customWidth="1"/>
    <col min="8" max="8" width="8.00390625" style="0" customWidth="1"/>
    <col min="10" max="10" width="1.28515625" style="0" customWidth="1"/>
    <col min="11" max="11" width="0.13671875" style="0" customWidth="1"/>
  </cols>
  <sheetData>
    <row r="1" spans="1:10" ht="63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ht="1.5" customHeight="1"/>
    <row r="3" spans="8:9" ht="18" customHeight="1">
      <c r="H3" s="26" t="s">
        <v>1</v>
      </c>
      <c r="I3" s="25"/>
    </row>
    <row r="4" ht="2.25" customHeight="1"/>
    <row r="5" spans="1:11" ht="18" customHeight="1">
      <c r="A5" s="27" t="s">
        <v>2</v>
      </c>
      <c r="B5" s="29" t="s">
        <v>3</v>
      </c>
      <c r="C5" s="29" t="s">
        <v>4</v>
      </c>
      <c r="D5" s="29" t="s">
        <v>5</v>
      </c>
      <c r="E5" s="27" t="s">
        <v>6</v>
      </c>
      <c r="F5" s="27" t="s">
        <v>7</v>
      </c>
      <c r="G5" s="29" t="s">
        <v>8</v>
      </c>
      <c r="H5" s="14"/>
      <c r="I5" s="14"/>
      <c r="J5" s="14"/>
      <c r="K5" s="13"/>
    </row>
    <row r="6" spans="1:11" ht="27" customHeight="1">
      <c r="A6" s="28"/>
      <c r="B6" s="30"/>
      <c r="C6" s="30"/>
      <c r="D6" s="30"/>
      <c r="E6" s="28"/>
      <c r="F6" s="28"/>
      <c r="G6" s="27" t="s">
        <v>9</v>
      </c>
      <c r="H6" s="13"/>
      <c r="I6" s="27" t="s">
        <v>10</v>
      </c>
      <c r="J6" s="14"/>
      <c r="K6" s="13"/>
    </row>
    <row r="7" spans="1:11" ht="18" customHeight="1">
      <c r="A7" s="1" t="s">
        <v>11</v>
      </c>
      <c r="B7" s="1" t="s">
        <v>12</v>
      </c>
      <c r="C7" s="1" t="s">
        <v>13</v>
      </c>
      <c r="D7" s="1" t="s">
        <v>14</v>
      </c>
      <c r="E7" s="1" t="s">
        <v>15</v>
      </c>
      <c r="F7" s="1" t="s">
        <v>16</v>
      </c>
      <c r="G7" s="31" t="s">
        <v>17</v>
      </c>
      <c r="H7" s="13"/>
      <c r="I7" s="31" t="s">
        <v>18</v>
      </c>
      <c r="J7" s="14"/>
      <c r="K7" s="13"/>
    </row>
    <row r="8" spans="1:11" ht="45.75" customHeight="1">
      <c r="A8" s="6" t="s">
        <v>19</v>
      </c>
      <c r="B8" s="6" t="s">
        <v>20</v>
      </c>
      <c r="C8" s="6" t="s">
        <v>21</v>
      </c>
      <c r="D8" s="6" t="s">
        <v>21</v>
      </c>
      <c r="E8" s="7" t="s">
        <v>22</v>
      </c>
      <c r="F8" s="8">
        <f>G8+I8</f>
        <v>378174.9</v>
      </c>
      <c r="G8" s="21">
        <f>G9+G35+G64+G107+G120++G133+G155+G178+G200+G221</f>
        <v>286574.2</v>
      </c>
      <c r="H8" s="22"/>
      <c r="I8" s="21">
        <f>I9+I35+I46+I64++I107+I120+I133+I155+I221</f>
        <v>91600.7</v>
      </c>
      <c r="J8" s="23"/>
      <c r="K8" s="22"/>
    </row>
    <row r="9" spans="1:11" ht="51.75" customHeight="1">
      <c r="A9" s="9" t="s">
        <v>23</v>
      </c>
      <c r="B9" s="9" t="s">
        <v>11</v>
      </c>
      <c r="C9" s="9" t="s">
        <v>24</v>
      </c>
      <c r="D9" s="9" t="s">
        <v>24</v>
      </c>
      <c r="E9" s="10" t="s">
        <v>25</v>
      </c>
      <c r="F9" s="11">
        <f>G9+I9</f>
        <v>155490</v>
      </c>
      <c r="G9" s="15">
        <f>G10+G14+G17+G25</f>
        <v>149890</v>
      </c>
      <c r="H9" s="16"/>
      <c r="I9" s="15">
        <f>I10+I25+I21+I29</f>
        <v>5600</v>
      </c>
      <c r="J9" s="17"/>
      <c r="K9" s="16"/>
    </row>
    <row r="10" spans="1:11" ht="36" customHeight="1">
      <c r="A10" s="2" t="s">
        <v>26</v>
      </c>
      <c r="B10" s="2" t="s">
        <v>11</v>
      </c>
      <c r="C10" s="2" t="s">
        <v>11</v>
      </c>
      <c r="D10" s="2" t="s">
        <v>24</v>
      </c>
      <c r="E10" s="4" t="s">
        <v>27</v>
      </c>
      <c r="F10" s="3">
        <f>G10+I10</f>
        <v>131690</v>
      </c>
      <c r="G10" s="12">
        <f>G11+G12+G13</f>
        <v>127090</v>
      </c>
      <c r="H10" s="13"/>
      <c r="I10" s="12">
        <f>I11</f>
        <v>4600</v>
      </c>
      <c r="J10" s="14"/>
      <c r="K10" s="13"/>
    </row>
    <row r="11" spans="1:11" ht="19.5" customHeight="1">
      <c r="A11" s="2" t="s">
        <v>28</v>
      </c>
      <c r="B11" s="2" t="s">
        <v>11</v>
      </c>
      <c r="C11" s="2" t="s">
        <v>11</v>
      </c>
      <c r="D11" s="2" t="s">
        <v>11</v>
      </c>
      <c r="E11" s="4" t="s">
        <v>29</v>
      </c>
      <c r="F11" s="3">
        <f aca="true" t="shared" si="0" ref="F11:F74">G11+I11</f>
        <v>131690</v>
      </c>
      <c r="G11" s="18">
        <v>127090</v>
      </c>
      <c r="H11" s="19"/>
      <c r="I11" s="18">
        <f>3800+800</f>
        <v>4600</v>
      </c>
      <c r="J11" s="20"/>
      <c r="K11" s="19"/>
    </row>
    <row r="12" spans="1:11" ht="19.5" customHeight="1">
      <c r="A12" s="2" t="s">
        <v>30</v>
      </c>
      <c r="B12" s="2" t="s">
        <v>11</v>
      </c>
      <c r="C12" s="2" t="s">
        <v>11</v>
      </c>
      <c r="D12" s="2" t="s">
        <v>12</v>
      </c>
      <c r="E12" s="4" t="s">
        <v>31</v>
      </c>
      <c r="F12" s="3">
        <f t="shared" si="0"/>
        <v>0</v>
      </c>
      <c r="G12" s="12">
        <v>0</v>
      </c>
      <c r="H12" s="13"/>
      <c r="I12" s="12">
        <v>0</v>
      </c>
      <c r="J12" s="14"/>
      <c r="K12" s="13"/>
    </row>
    <row r="13" spans="1:11" ht="19.5" customHeight="1">
      <c r="A13" s="2" t="s">
        <v>32</v>
      </c>
      <c r="B13" s="2" t="s">
        <v>11</v>
      </c>
      <c r="C13" s="2" t="s">
        <v>11</v>
      </c>
      <c r="D13" s="2" t="s">
        <v>13</v>
      </c>
      <c r="E13" s="4" t="s">
        <v>33</v>
      </c>
      <c r="F13" s="3">
        <f t="shared" si="0"/>
        <v>0</v>
      </c>
      <c r="G13" s="12">
        <v>0</v>
      </c>
      <c r="H13" s="13"/>
      <c r="I13" s="12">
        <v>0</v>
      </c>
      <c r="J13" s="14"/>
      <c r="K13" s="13"/>
    </row>
    <row r="14" spans="1:11" ht="19.5" customHeight="1">
      <c r="A14" s="2" t="s">
        <v>34</v>
      </c>
      <c r="B14" s="2" t="s">
        <v>11</v>
      </c>
      <c r="C14" s="2" t="s">
        <v>12</v>
      </c>
      <c r="D14" s="2" t="s">
        <v>24</v>
      </c>
      <c r="E14" s="4" t="s">
        <v>35</v>
      </c>
      <c r="F14" s="3">
        <f t="shared" si="0"/>
        <v>0</v>
      </c>
      <c r="G14" s="12">
        <f>G15+G16</f>
        <v>0</v>
      </c>
      <c r="H14" s="13"/>
      <c r="I14" s="12">
        <v>0</v>
      </c>
      <c r="J14" s="14"/>
      <c r="K14" s="13"/>
    </row>
    <row r="15" spans="1:11" ht="19.5" customHeight="1">
      <c r="A15" s="2" t="s">
        <v>36</v>
      </c>
      <c r="B15" s="2" t="s">
        <v>11</v>
      </c>
      <c r="C15" s="2" t="s">
        <v>12</v>
      </c>
      <c r="D15" s="2" t="s">
        <v>11</v>
      </c>
      <c r="E15" s="4" t="s">
        <v>37</v>
      </c>
      <c r="F15" s="3">
        <f t="shared" si="0"/>
        <v>0</v>
      </c>
      <c r="G15" s="12">
        <v>0</v>
      </c>
      <c r="H15" s="13"/>
      <c r="I15" s="12">
        <v>0</v>
      </c>
      <c r="J15" s="14"/>
      <c r="K15" s="13"/>
    </row>
    <row r="16" spans="1:11" ht="40.5" customHeight="1">
      <c r="A16" s="2" t="s">
        <v>38</v>
      </c>
      <c r="B16" s="2" t="s">
        <v>11</v>
      </c>
      <c r="C16" s="2" t="s">
        <v>12</v>
      </c>
      <c r="D16" s="2" t="s">
        <v>12</v>
      </c>
      <c r="E16" s="4" t="s">
        <v>39</v>
      </c>
      <c r="F16" s="3">
        <f t="shared" si="0"/>
        <v>0</v>
      </c>
      <c r="G16" s="12">
        <v>0</v>
      </c>
      <c r="H16" s="13"/>
      <c r="I16" s="12">
        <v>0</v>
      </c>
      <c r="J16" s="14"/>
      <c r="K16" s="13"/>
    </row>
    <row r="17" spans="1:11" ht="19.5" customHeight="1">
      <c r="A17" s="2" t="s">
        <v>40</v>
      </c>
      <c r="B17" s="2" t="s">
        <v>11</v>
      </c>
      <c r="C17" s="2" t="s">
        <v>13</v>
      </c>
      <c r="D17" s="2" t="s">
        <v>24</v>
      </c>
      <c r="E17" s="4" t="s">
        <v>41</v>
      </c>
      <c r="F17" s="3">
        <f t="shared" si="0"/>
        <v>800</v>
      </c>
      <c r="G17" s="12">
        <f>G18+G19+G20</f>
        <v>800</v>
      </c>
      <c r="H17" s="13"/>
      <c r="I17" s="12">
        <v>0</v>
      </c>
      <c r="J17" s="14"/>
      <c r="K17" s="13"/>
    </row>
    <row r="18" spans="1:11" ht="33.75" customHeight="1">
      <c r="A18" s="2" t="s">
        <v>42</v>
      </c>
      <c r="B18" s="2" t="s">
        <v>11</v>
      </c>
      <c r="C18" s="2" t="s">
        <v>13</v>
      </c>
      <c r="D18" s="2" t="s">
        <v>11</v>
      </c>
      <c r="E18" s="4" t="s">
        <v>43</v>
      </c>
      <c r="F18" s="3">
        <f t="shared" si="0"/>
        <v>0</v>
      </c>
      <c r="G18" s="12">
        <v>0</v>
      </c>
      <c r="H18" s="13"/>
      <c r="I18" s="12">
        <v>0</v>
      </c>
      <c r="J18" s="14"/>
      <c r="K18" s="13"/>
    </row>
    <row r="19" spans="1:11" ht="19.5" customHeight="1">
      <c r="A19" s="2" t="s">
        <v>44</v>
      </c>
      <c r="B19" s="2" t="s">
        <v>11</v>
      </c>
      <c r="C19" s="2" t="s">
        <v>13</v>
      </c>
      <c r="D19" s="2" t="s">
        <v>12</v>
      </c>
      <c r="E19" s="4" t="s">
        <v>45</v>
      </c>
      <c r="F19" s="3">
        <f t="shared" si="0"/>
        <v>0</v>
      </c>
      <c r="G19" s="12">
        <v>0</v>
      </c>
      <c r="H19" s="13"/>
      <c r="I19" s="12">
        <v>0</v>
      </c>
      <c r="J19" s="14"/>
      <c r="K19" s="13"/>
    </row>
    <row r="20" spans="1:11" ht="19.5" customHeight="1">
      <c r="A20" s="2" t="s">
        <v>46</v>
      </c>
      <c r="B20" s="2" t="s">
        <v>11</v>
      </c>
      <c r="C20" s="2" t="s">
        <v>13</v>
      </c>
      <c r="D20" s="2" t="s">
        <v>13</v>
      </c>
      <c r="E20" s="4" t="s">
        <v>47</v>
      </c>
      <c r="F20" s="3">
        <f t="shared" si="0"/>
        <v>800</v>
      </c>
      <c r="G20" s="18">
        <v>800</v>
      </c>
      <c r="H20" s="19"/>
      <c r="I20" s="12">
        <f>'[1]hatvac6'!J64</f>
        <v>0</v>
      </c>
      <c r="J20" s="14"/>
      <c r="K20" s="13"/>
    </row>
    <row r="21" spans="1:11" ht="19.5" customHeight="1">
      <c r="A21" s="2" t="s">
        <v>48</v>
      </c>
      <c r="B21" s="2" t="s">
        <v>11</v>
      </c>
      <c r="C21" s="2" t="s">
        <v>14</v>
      </c>
      <c r="D21" s="2" t="s">
        <v>24</v>
      </c>
      <c r="E21" s="4" t="s">
        <v>49</v>
      </c>
      <c r="F21" s="3">
        <f t="shared" si="0"/>
        <v>0</v>
      </c>
      <c r="G21" s="12">
        <f>G22</f>
        <v>0</v>
      </c>
      <c r="H21" s="13"/>
      <c r="I21" s="12">
        <v>0</v>
      </c>
      <c r="J21" s="14"/>
      <c r="K21" s="13"/>
    </row>
    <row r="22" spans="1:11" ht="19.5" customHeight="1">
      <c r="A22" s="2" t="s">
        <v>50</v>
      </c>
      <c r="B22" s="2" t="s">
        <v>11</v>
      </c>
      <c r="C22" s="2" t="s">
        <v>14</v>
      </c>
      <c r="D22" s="2" t="s">
        <v>11</v>
      </c>
      <c r="E22" s="4" t="s">
        <v>51</v>
      </c>
      <c r="F22" s="3">
        <f t="shared" si="0"/>
        <v>0</v>
      </c>
      <c r="G22" s="12">
        <v>0</v>
      </c>
      <c r="H22" s="13"/>
      <c r="I22" s="12">
        <v>0</v>
      </c>
      <c r="J22" s="14"/>
      <c r="K22" s="13"/>
    </row>
    <row r="23" spans="1:11" ht="44.25" customHeight="1">
      <c r="A23" s="2" t="s">
        <v>52</v>
      </c>
      <c r="B23" s="2" t="s">
        <v>11</v>
      </c>
      <c r="C23" s="2" t="s">
        <v>15</v>
      </c>
      <c r="D23" s="2" t="s">
        <v>24</v>
      </c>
      <c r="E23" s="4" t="s">
        <v>53</v>
      </c>
      <c r="F23" s="3">
        <f t="shared" si="0"/>
        <v>0</v>
      </c>
      <c r="G23" s="12">
        <f>G24</f>
        <v>0</v>
      </c>
      <c r="H23" s="13"/>
      <c r="I23" s="12">
        <v>0</v>
      </c>
      <c r="J23" s="14"/>
      <c r="K23" s="13"/>
    </row>
    <row r="24" spans="1:11" ht="36.75" customHeight="1">
      <c r="A24" s="2" t="s">
        <v>54</v>
      </c>
      <c r="B24" s="2" t="s">
        <v>11</v>
      </c>
      <c r="C24" s="2" t="s">
        <v>15</v>
      </c>
      <c r="D24" s="2" t="s">
        <v>11</v>
      </c>
      <c r="E24" s="4" t="s">
        <v>55</v>
      </c>
      <c r="F24" s="3">
        <f t="shared" si="0"/>
        <v>0</v>
      </c>
      <c r="G24" s="12">
        <v>0</v>
      </c>
      <c r="H24" s="13"/>
      <c r="I24" s="12">
        <v>0</v>
      </c>
      <c r="J24" s="14"/>
      <c r="K24" s="13"/>
    </row>
    <row r="25" spans="1:11" ht="36" customHeight="1">
      <c r="A25" s="2" t="s">
        <v>56</v>
      </c>
      <c r="B25" s="2" t="s">
        <v>11</v>
      </c>
      <c r="C25" s="2" t="s">
        <v>16</v>
      </c>
      <c r="D25" s="2" t="s">
        <v>24</v>
      </c>
      <c r="E25" s="4" t="s">
        <v>57</v>
      </c>
      <c r="F25" s="3">
        <f t="shared" si="0"/>
        <v>23000</v>
      </c>
      <c r="G25" s="12">
        <f>G26</f>
        <v>22000</v>
      </c>
      <c r="H25" s="13"/>
      <c r="I25" s="12">
        <f>I26</f>
        <v>1000</v>
      </c>
      <c r="J25" s="14"/>
      <c r="K25" s="13"/>
    </row>
    <row r="26" spans="1:11" ht="37.5" customHeight="1">
      <c r="A26" s="2" t="s">
        <v>58</v>
      </c>
      <c r="B26" s="2" t="s">
        <v>11</v>
      </c>
      <c r="C26" s="2" t="s">
        <v>16</v>
      </c>
      <c r="D26" s="2" t="s">
        <v>11</v>
      </c>
      <c r="E26" s="4" t="s">
        <v>59</v>
      </c>
      <c r="F26" s="3">
        <f t="shared" si="0"/>
        <v>23000</v>
      </c>
      <c r="G26" s="18">
        <v>22000</v>
      </c>
      <c r="H26" s="19"/>
      <c r="I26" s="18">
        <v>1000</v>
      </c>
      <c r="J26" s="20"/>
      <c r="K26" s="19"/>
    </row>
    <row r="27" spans="1:11" ht="19.5" customHeight="1">
      <c r="A27" s="2" t="s">
        <v>60</v>
      </c>
      <c r="B27" s="2" t="s">
        <v>11</v>
      </c>
      <c r="C27" s="2" t="s">
        <v>17</v>
      </c>
      <c r="D27" s="2" t="s">
        <v>24</v>
      </c>
      <c r="E27" s="4" t="s">
        <v>61</v>
      </c>
      <c r="F27" s="3">
        <f t="shared" si="0"/>
        <v>0</v>
      </c>
      <c r="G27" s="12">
        <f>G28</f>
        <v>0</v>
      </c>
      <c r="H27" s="13"/>
      <c r="I27" s="12">
        <v>0</v>
      </c>
      <c r="J27" s="14"/>
      <c r="K27" s="13"/>
    </row>
    <row r="28" spans="1:11" ht="19.5" customHeight="1">
      <c r="A28" s="2" t="s">
        <v>62</v>
      </c>
      <c r="B28" s="2" t="s">
        <v>11</v>
      </c>
      <c r="C28" s="2" t="s">
        <v>17</v>
      </c>
      <c r="D28" s="2" t="s">
        <v>11</v>
      </c>
      <c r="E28" s="4" t="s">
        <v>63</v>
      </c>
      <c r="F28" s="3">
        <f t="shared" si="0"/>
        <v>0</v>
      </c>
      <c r="G28" s="12">
        <v>0</v>
      </c>
      <c r="H28" s="13"/>
      <c r="I28" s="12">
        <v>0</v>
      </c>
      <c r="J28" s="14"/>
      <c r="K28" s="13"/>
    </row>
    <row r="29" spans="1:11" ht="36" customHeight="1">
      <c r="A29" s="2" t="s">
        <v>64</v>
      </c>
      <c r="B29" s="2" t="s">
        <v>11</v>
      </c>
      <c r="C29" s="2" t="s">
        <v>18</v>
      </c>
      <c r="D29" s="2" t="s">
        <v>24</v>
      </c>
      <c r="E29" s="4" t="s">
        <v>65</v>
      </c>
      <c r="F29" s="3">
        <f t="shared" si="0"/>
        <v>0</v>
      </c>
      <c r="G29" s="12">
        <f>G30+G31+G32+G33+G34</f>
        <v>0</v>
      </c>
      <c r="H29" s="13"/>
      <c r="I29" s="12">
        <v>0</v>
      </c>
      <c r="J29" s="14"/>
      <c r="K29" s="13"/>
    </row>
    <row r="30" spans="1:11" ht="29.25" customHeight="1">
      <c r="A30" s="2" t="s">
        <v>66</v>
      </c>
      <c r="B30" s="2" t="s">
        <v>11</v>
      </c>
      <c r="C30" s="2" t="s">
        <v>18</v>
      </c>
      <c r="D30" s="2" t="s">
        <v>11</v>
      </c>
      <c r="E30" s="4" t="s">
        <v>65</v>
      </c>
      <c r="F30" s="3">
        <f t="shared" si="0"/>
        <v>0</v>
      </c>
      <c r="G30" s="12">
        <v>0</v>
      </c>
      <c r="H30" s="13"/>
      <c r="I30" s="12">
        <v>0</v>
      </c>
      <c r="J30" s="14"/>
      <c r="K30" s="13"/>
    </row>
    <row r="31" spans="1:11" ht="19.5" customHeight="1">
      <c r="A31" s="2" t="s">
        <v>67</v>
      </c>
      <c r="B31" s="2" t="s">
        <v>11</v>
      </c>
      <c r="C31" s="2" t="s">
        <v>18</v>
      </c>
      <c r="D31" s="2" t="s">
        <v>11</v>
      </c>
      <c r="E31" s="4" t="s">
        <v>68</v>
      </c>
      <c r="F31" s="3">
        <f t="shared" si="0"/>
        <v>0</v>
      </c>
      <c r="G31" s="12">
        <v>0</v>
      </c>
      <c r="H31" s="13"/>
      <c r="I31" s="12">
        <v>0</v>
      </c>
      <c r="J31" s="14"/>
      <c r="K31" s="13"/>
    </row>
    <row r="32" spans="1:11" ht="19.5" customHeight="1">
      <c r="A32" s="2" t="s">
        <v>69</v>
      </c>
      <c r="B32" s="2" t="s">
        <v>11</v>
      </c>
      <c r="C32" s="2" t="s">
        <v>18</v>
      </c>
      <c r="D32" s="2" t="s">
        <v>11</v>
      </c>
      <c r="E32" s="4" t="s">
        <v>70</v>
      </c>
      <c r="F32" s="3">
        <f t="shared" si="0"/>
        <v>0</v>
      </c>
      <c r="G32" s="12">
        <v>0</v>
      </c>
      <c r="H32" s="13"/>
      <c r="I32" s="12">
        <v>0</v>
      </c>
      <c r="J32" s="14"/>
      <c r="K32" s="13"/>
    </row>
    <row r="33" spans="1:11" ht="34.5" customHeight="1">
      <c r="A33" s="2" t="s">
        <v>71</v>
      </c>
      <c r="B33" s="2" t="s">
        <v>11</v>
      </c>
      <c r="C33" s="2" t="s">
        <v>18</v>
      </c>
      <c r="D33" s="2" t="s">
        <v>11</v>
      </c>
      <c r="E33" s="4" t="s">
        <v>72</v>
      </c>
      <c r="F33" s="3">
        <f t="shared" si="0"/>
        <v>0</v>
      </c>
      <c r="G33" s="12">
        <v>0</v>
      </c>
      <c r="H33" s="13"/>
      <c r="I33" s="12">
        <v>0</v>
      </c>
      <c r="J33" s="14"/>
      <c r="K33" s="13"/>
    </row>
    <row r="34" spans="1:11" ht="19.5" customHeight="1">
      <c r="A34" s="2" t="s">
        <v>73</v>
      </c>
      <c r="B34" s="2" t="s">
        <v>11</v>
      </c>
      <c r="C34" s="2" t="s">
        <v>18</v>
      </c>
      <c r="D34" s="2" t="s">
        <v>11</v>
      </c>
      <c r="E34" s="4"/>
      <c r="F34" s="3">
        <f t="shared" si="0"/>
        <v>0</v>
      </c>
      <c r="G34" s="12">
        <v>0</v>
      </c>
      <c r="H34" s="13"/>
      <c r="I34" s="12">
        <v>0</v>
      </c>
      <c r="J34" s="14"/>
      <c r="K34" s="13"/>
    </row>
    <row r="35" spans="1:11" ht="42.75" customHeight="1">
      <c r="A35" s="9" t="s">
        <v>74</v>
      </c>
      <c r="B35" s="9" t="s">
        <v>12</v>
      </c>
      <c r="C35" s="9" t="s">
        <v>24</v>
      </c>
      <c r="D35" s="9" t="s">
        <v>24</v>
      </c>
      <c r="E35" s="10" t="s">
        <v>75</v>
      </c>
      <c r="F35" s="11">
        <f t="shared" si="0"/>
        <v>2300</v>
      </c>
      <c r="G35" s="15">
        <f>G36+G38+G40+G42+G44</f>
        <v>1300</v>
      </c>
      <c r="H35" s="16"/>
      <c r="I35" s="15">
        <f>I36+I37+I38+I39+I40+I41+I42+I43+I44+I45</f>
        <v>1000</v>
      </c>
      <c r="J35" s="17"/>
      <c r="K35" s="16"/>
    </row>
    <row r="36" spans="1:11" ht="19.5" customHeight="1">
      <c r="A36" s="2" t="s">
        <v>76</v>
      </c>
      <c r="B36" s="2" t="s">
        <v>12</v>
      </c>
      <c r="C36" s="2" t="s">
        <v>11</v>
      </c>
      <c r="D36" s="2" t="s">
        <v>24</v>
      </c>
      <c r="E36" s="4" t="s">
        <v>77</v>
      </c>
      <c r="F36" s="3">
        <f t="shared" si="0"/>
        <v>0</v>
      </c>
      <c r="G36" s="12">
        <f>G37</f>
        <v>0</v>
      </c>
      <c r="H36" s="13"/>
      <c r="I36" s="12">
        <v>0</v>
      </c>
      <c r="J36" s="14"/>
      <c r="K36" s="13"/>
    </row>
    <row r="37" spans="1:11" ht="19.5" customHeight="1">
      <c r="A37" s="2" t="s">
        <v>78</v>
      </c>
      <c r="B37" s="2" t="s">
        <v>12</v>
      </c>
      <c r="C37" s="2" t="s">
        <v>11</v>
      </c>
      <c r="D37" s="2" t="s">
        <v>11</v>
      </c>
      <c r="E37" s="4" t="s">
        <v>79</v>
      </c>
      <c r="F37" s="3">
        <f t="shared" si="0"/>
        <v>0</v>
      </c>
      <c r="G37" s="12">
        <v>0</v>
      </c>
      <c r="H37" s="13"/>
      <c r="I37" s="12">
        <v>0</v>
      </c>
      <c r="J37" s="14"/>
      <c r="K37" s="13"/>
    </row>
    <row r="38" spans="1:11" ht="19.5" customHeight="1">
      <c r="A38" s="2" t="s">
        <v>80</v>
      </c>
      <c r="B38" s="2" t="s">
        <v>12</v>
      </c>
      <c r="C38" s="2" t="s">
        <v>12</v>
      </c>
      <c r="D38" s="2" t="s">
        <v>24</v>
      </c>
      <c r="E38" s="4" t="s">
        <v>81</v>
      </c>
      <c r="F38" s="3">
        <f t="shared" si="0"/>
        <v>1300</v>
      </c>
      <c r="G38" s="12">
        <f>G39</f>
        <v>1300</v>
      </c>
      <c r="H38" s="13"/>
      <c r="I38" s="12">
        <v>0</v>
      </c>
      <c r="J38" s="14"/>
      <c r="K38" s="13"/>
    </row>
    <row r="39" spans="1:11" ht="19.5" customHeight="1">
      <c r="A39" s="2" t="s">
        <v>82</v>
      </c>
      <c r="B39" s="2" t="s">
        <v>12</v>
      </c>
      <c r="C39" s="2" t="s">
        <v>12</v>
      </c>
      <c r="D39" s="2" t="s">
        <v>11</v>
      </c>
      <c r="E39" s="4" t="s">
        <v>83</v>
      </c>
      <c r="F39" s="3">
        <f t="shared" si="0"/>
        <v>2300</v>
      </c>
      <c r="G39" s="18">
        <v>1300</v>
      </c>
      <c r="H39" s="19"/>
      <c r="I39" s="18">
        <v>1000</v>
      </c>
      <c r="J39" s="20"/>
      <c r="K39" s="19"/>
    </row>
    <row r="40" spans="1:11" ht="19.5" customHeight="1">
      <c r="A40" s="2" t="s">
        <v>84</v>
      </c>
      <c r="B40" s="2" t="s">
        <v>12</v>
      </c>
      <c r="C40" s="2" t="s">
        <v>13</v>
      </c>
      <c r="D40" s="2" t="s">
        <v>24</v>
      </c>
      <c r="E40" s="4" t="s">
        <v>85</v>
      </c>
      <c r="F40" s="3">
        <f t="shared" si="0"/>
        <v>0</v>
      </c>
      <c r="G40" s="12">
        <f>G41</f>
        <v>0</v>
      </c>
      <c r="H40" s="13"/>
      <c r="I40" s="12">
        <v>0</v>
      </c>
      <c r="J40" s="14"/>
      <c r="K40" s="13"/>
    </row>
    <row r="41" spans="1:11" ht="19.5" customHeight="1">
      <c r="A41" s="2" t="s">
        <v>86</v>
      </c>
      <c r="B41" s="2" t="s">
        <v>12</v>
      </c>
      <c r="C41" s="2" t="s">
        <v>13</v>
      </c>
      <c r="D41" s="2" t="s">
        <v>11</v>
      </c>
      <c r="E41" s="4" t="s">
        <v>87</v>
      </c>
      <c r="F41" s="3">
        <f t="shared" si="0"/>
        <v>0</v>
      </c>
      <c r="G41" s="12">
        <v>0</v>
      </c>
      <c r="H41" s="13"/>
      <c r="I41" s="12">
        <v>0</v>
      </c>
      <c r="J41" s="14"/>
      <c r="K41" s="13"/>
    </row>
    <row r="42" spans="1:11" ht="37.5" customHeight="1">
      <c r="A42" s="2" t="s">
        <v>88</v>
      </c>
      <c r="B42" s="2" t="s">
        <v>12</v>
      </c>
      <c r="C42" s="2" t="s">
        <v>14</v>
      </c>
      <c r="D42" s="2" t="s">
        <v>24</v>
      </c>
      <c r="E42" s="4" t="s">
        <v>89</v>
      </c>
      <c r="F42" s="3">
        <f t="shared" si="0"/>
        <v>0</v>
      </c>
      <c r="G42" s="12">
        <f>G43</f>
        <v>0</v>
      </c>
      <c r="H42" s="13"/>
      <c r="I42" s="12">
        <v>0</v>
      </c>
      <c r="J42" s="14"/>
      <c r="K42" s="13"/>
    </row>
    <row r="43" spans="1:11" ht="36.75" customHeight="1">
      <c r="A43" s="2" t="s">
        <v>90</v>
      </c>
      <c r="B43" s="2" t="s">
        <v>12</v>
      </c>
      <c r="C43" s="2" t="s">
        <v>14</v>
      </c>
      <c r="D43" s="2" t="s">
        <v>11</v>
      </c>
      <c r="E43" s="4" t="s">
        <v>89</v>
      </c>
      <c r="F43" s="3">
        <f t="shared" si="0"/>
        <v>0</v>
      </c>
      <c r="G43" s="12">
        <v>0</v>
      </c>
      <c r="H43" s="13"/>
      <c r="I43" s="12">
        <v>0</v>
      </c>
      <c r="J43" s="14"/>
      <c r="K43" s="13"/>
    </row>
    <row r="44" spans="1:11" ht="19.5" customHeight="1">
      <c r="A44" s="2" t="s">
        <v>91</v>
      </c>
      <c r="B44" s="2" t="s">
        <v>12</v>
      </c>
      <c r="C44" s="2" t="s">
        <v>15</v>
      </c>
      <c r="D44" s="2" t="s">
        <v>24</v>
      </c>
      <c r="E44" s="4" t="s">
        <v>92</v>
      </c>
      <c r="F44" s="3">
        <f t="shared" si="0"/>
        <v>0</v>
      </c>
      <c r="G44" s="12">
        <f>G45</f>
        <v>0</v>
      </c>
      <c r="H44" s="13"/>
      <c r="I44" s="12">
        <v>0</v>
      </c>
      <c r="J44" s="14"/>
      <c r="K44" s="13"/>
    </row>
    <row r="45" spans="1:11" ht="19.5" customHeight="1">
      <c r="A45" s="2" t="s">
        <v>93</v>
      </c>
      <c r="B45" s="2" t="s">
        <v>12</v>
      </c>
      <c r="C45" s="2" t="s">
        <v>15</v>
      </c>
      <c r="D45" s="2" t="s">
        <v>11</v>
      </c>
      <c r="E45" s="4" t="s">
        <v>94</v>
      </c>
      <c r="F45" s="3">
        <f t="shared" si="0"/>
        <v>0</v>
      </c>
      <c r="G45" s="12">
        <v>0</v>
      </c>
      <c r="H45" s="13"/>
      <c r="I45" s="12">
        <v>0</v>
      </c>
      <c r="J45" s="14"/>
      <c r="K45" s="13"/>
    </row>
    <row r="46" spans="1:11" ht="39" customHeight="1">
      <c r="A46" s="2" t="s">
        <v>95</v>
      </c>
      <c r="B46" s="2" t="s">
        <v>13</v>
      </c>
      <c r="C46" s="2" t="s">
        <v>24</v>
      </c>
      <c r="D46" s="2" t="s">
        <v>24</v>
      </c>
      <c r="E46" s="4" t="s">
        <v>96</v>
      </c>
      <c r="F46" s="3">
        <f t="shared" si="0"/>
        <v>0</v>
      </c>
      <c r="G46" s="12">
        <f>G47+G51+G53+G56+G58+G60+G62</f>
        <v>0</v>
      </c>
      <c r="H46" s="13"/>
      <c r="I46" s="12">
        <v>0</v>
      </c>
      <c r="J46" s="14"/>
      <c r="K46" s="13"/>
    </row>
    <row r="47" spans="1:11" ht="19.5" customHeight="1">
      <c r="A47" s="2" t="s">
        <v>97</v>
      </c>
      <c r="B47" s="2" t="s">
        <v>13</v>
      </c>
      <c r="C47" s="2" t="s">
        <v>11</v>
      </c>
      <c r="D47" s="2" t="s">
        <v>24</v>
      </c>
      <c r="E47" s="4" t="s">
        <v>98</v>
      </c>
      <c r="F47" s="3">
        <f t="shared" si="0"/>
        <v>0</v>
      </c>
      <c r="G47" s="12">
        <f>G48+G49+G50</f>
        <v>0</v>
      </c>
      <c r="H47" s="13"/>
      <c r="I47" s="12">
        <v>0</v>
      </c>
      <c r="J47" s="14"/>
      <c r="K47" s="13"/>
    </row>
    <row r="48" spans="1:11" ht="19.5" customHeight="1">
      <c r="A48" s="2" t="s">
        <v>99</v>
      </c>
      <c r="B48" s="2" t="s">
        <v>13</v>
      </c>
      <c r="C48" s="2" t="s">
        <v>11</v>
      </c>
      <c r="D48" s="2" t="s">
        <v>11</v>
      </c>
      <c r="E48" s="4" t="s">
        <v>100</v>
      </c>
      <c r="F48" s="3">
        <f t="shared" si="0"/>
        <v>0</v>
      </c>
      <c r="G48" s="12">
        <v>0</v>
      </c>
      <c r="H48" s="13"/>
      <c r="I48" s="12">
        <v>0</v>
      </c>
      <c r="J48" s="14"/>
      <c r="K48" s="13"/>
    </row>
    <row r="49" spans="1:11" ht="19.5" customHeight="1">
      <c r="A49" s="2" t="s">
        <v>101</v>
      </c>
      <c r="B49" s="2" t="s">
        <v>13</v>
      </c>
      <c r="C49" s="2" t="s">
        <v>11</v>
      </c>
      <c r="D49" s="2" t="s">
        <v>12</v>
      </c>
      <c r="E49" s="4" t="s">
        <v>102</v>
      </c>
      <c r="F49" s="3">
        <f t="shared" si="0"/>
        <v>0</v>
      </c>
      <c r="G49" s="12">
        <v>0</v>
      </c>
      <c r="H49" s="13"/>
      <c r="I49" s="12">
        <v>0</v>
      </c>
      <c r="J49" s="14"/>
      <c r="K49" s="13"/>
    </row>
    <row r="50" spans="1:11" ht="19.5" customHeight="1">
      <c r="A50" s="2" t="s">
        <v>103</v>
      </c>
      <c r="B50" s="2" t="s">
        <v>13</v>
      </c>
      <c r="C50" s="2" t="s">
        <v>11</v>
      </c>
      <c r="D50" s="2" t="s">
        <v>13</v>
      </c>
      <c r="E50" s="4" t="s">
        <v>104</v>
      </c>
      <c r="F50" s="3">
        <f t="shared" si="0"/>
        <v>0</v>
      </c>
      <c r="G50" s="12">
        <v>0</v>
      </c>
      <c r="H50" s="13"/>
      <c r="I50" s="12">
        <v>0</v>
      </c>
      <c r="J50" s="14"/>
      <c r="K50" s="13"/>
    </row>
    <row r="51" spans="1:11" ht="19.5" customHeight="1">
      <c r="A51" s="2" t="s">
        <v>105</v>
      </c>
      <c r="B51" s="2" t="s">
        <v>13</v>
      </c>
      <c r="C51" s="2" t="s">
        <v>12</v>
      </c>
      <c r="D51" s="2" t="s">
        <v>24</v>
      </c>
      <c r="E51" s="4" t="s">
        <v>106</v>
      </c>
      <c r="F51" s="3">
        <f t="shared" si="0"/>
        <v>0</v>
      </c>
      <c r="G51" s="12">
        <f>G52</f>
        <v>0</v>
      </c>
      <c r="H51" s="13"/>
      <c r="I51" s="12">
        <v>0</v>
      </c>
      <c r="J51" s="14"/>
      <c r="K51" s="13"/>
    </row>
    <row r="52" spans="1:11" ht="19.5" customHeight="1">
      <c r="A52" s="2" t="s">
        <v>107</v>
      </c>
      <c r="B52" s="2" t="s">
        <v>13</v>
      </c>
      <c r="C52" s="2" t="s">
        <v>12</v>
      </c>
      <c r="D52" s="2" t="s">
        <v>11</v>
      </c>
      <c r="E52" s="4" t="s">
        <v>108</v>
      </c>
      <c r="F52" s="3">
        <f t="shared" si="0"/>
        <v>0</v>
      </c>
      <c r="G52" s="12">
        <v>0</v>
      </c>
      <c r="H52" s="13"/>
      <c r="I52" s="12">
        <v>0</v>
      </c>
      <c r="J52" s="14"/>
      <c r="K52" s="13"/>
    </row>
    <row r="53" spans="1:11" ht="38.25" customHeight="1">
      <c r="A53" s="2" t="s">
        <v>109</v>
      </c>
      <c r="B53" s="2" t="s">
        <v>13</v>
      </c>
      <c r="C53" s="2" t="s">
        <v>13</v>
      </c>
      <c r="D53" s="2" t="s">
        <v>24</v>
      </c>
      <c r="E53" s="4" t="s">
        <v>110</v>
      </c>
      <c r="F53" s="3">
        <f t="shared" si="0"/>
        <v>0</v>
      </c>
      <c r="G53" s="12">
        <f>G54+G55</f>
        <v>0</v>
      </c>
      <c r="H53" s="13"/>
      <c r="I53" s="12">
        <v>0</v>
      </c>
      <c r="J53" s="14"/>
      <c r="K53" s="13"/>
    </row>
    <row r="54" spans="1:11" ht="19.5" customHeight="1">
      <c r="A54" s="2" t="s">
        <v>111</v>
      </c>
      <c r="B54" s="2" t="s">
        <v>13</v>
      </c>
      <c r="C54" s="2" t="s">
        <v>13</v>
      </c>
      <c r="D54" s="2" t="s">
        <v>11</v>
      </c>
      <c r="E54" s="4" t="s">
        <v>112</v>
      </c>
      <c r="F54" s="3">
        <f t="shared" si="0"/>
        <v>0</v>
      </c>
      <c r="G54" s="12">
        <v>0</v>
      </c>
      <c r="H54" s="13"/>
      <c r="I54" s="12">
        <v>0</v>
      </c>
      <c r="J54" s="14"/>
      <c r="K54" s="13"/>
    </row>
    <row r="55" spans="1:11" ht="19.5" customHeight="1">
      <c r="A55" s="2" t="s">
        <v>113</v>
      </c>
      <c r="B55" s="2" t="s">
        <v>13</v>
      </c>
      <c r="C55" s="2" t="s">
        <v>13</v>
      </c>
      <c r="D55" s="2" t="s">
        <v>12</v>
      </c>
      <c r="E55" s="4" t="s">
        <v>114</v>
      </c>
      <c r="F55" s="3">
        <f t="shared" si="0"/>
        <v>0</v>
      </c>
      <c r="G55" s="12">
        <v>0</v>
      </c>
      <c r="H55" s="13"/>
      <c r="I55" s="12">
        <v>0</v>
      </c>
      <c r="J55" s="14"/>
      <c r="K55" s="13"/>
    </row>
    <row r="56" spans="1:11" ht="19.5" customHeight="1">
      <c r="A56" s="2" t="s">
        <v>115</v>
      </c>
      <c r="B56" s="2" t="s">
        <v>13</v>
      </c>
      <c r="C56" s="2" t="s">
        <v>14</v>
      </c>
      <c r="D56" s="2" t="s">
        <v>24</v>
      </c>
      <c r="E56" s="4" t="s">
        <v>116</v>
      </c>
      <c r="F56" s="3">
        <f t="shared" si="0"/>
        <v>0</v>
      </c>
      <c r="G56" s="12">
        <f>G57</f>
        <v>0</v>
      </c>
      <c r="H56" s="13"/>
      <c r="I56" s="12">
        <v>0</v>
      </c>
      <c r="J56" s="14"/>
      <c r="K56" s="13"/>
    </row>
    <row r="57" spans="1:11" ht="19.5" customHeight="1">
      <c r="A57" s="2" t="s">
        <v>117</v>
      </c>
      <c r="B57" s="2" t="s">
        <v>13</v>
      </c>
      <c r="C57" s="2" t="s">
        <v>14</v>
      </c>
      <c r="D57" s="2" t="s">
        <v>11</v>
      </c>
      <c r="E57" s="4" t="s">
        <v>118</v>
      </c>
      <c r="F57" s="3">
        <f t="shared" si="0"/>
        <v>0</v>
      </c>
      <c r="G57" s="12">
        <v>0</v>
      </c>
      <c r="H57" s="13"/>
      <c r="I57" s="12">
        <v>0</v>
      </c>
      <c r="J57" s="14"/>
      <c r="K57" s="13"/>
    </row>
    <row r="58" spans="1:11" ht="19.5" customHeight="1">
      <c r="A58" s="2" t="s">
        <v>119</v>
      </c>
      <c r="B58" s="2" t="s">
        <v>13</v>
      </c>
      <c r="C58" s="2" t="s">
        <v>15</v>
      </c>
      <c r="D58" s="2" t="s">
        <v>24</v>
      </c>
      <c r="E58" s="4" t="s">
        <v>120</v>
      </c>
      <c r="F58" s="3">
        <f t="shared" si="0"/>
        <v>0</v>
      </c>
      <c r="G58" s="12">
        <f>G59</f>
        <v>0</v>
      </c>
      <c r="H58" s="13"/>
      <c r="I58" s="12">
        <v>0</v>
      </c>
      <c r="J58" s="14"/>
      <c r="K58" s="13"/>
    </row>
    <row r="59" spans="1:11" ht="19.5" customHeight="1">
      <c r="A59" s="2" t="s">
        <v>121</v>
      </c>
      <c r="B59" s="2" t="s">
        <v>13</v>
      </c>
      <c r="C59" s="2" t="s">
        <v>15</v>
      </c>
      <c r="D59" s="2" t="s">
        <v>11</v>
      </c>
      <c r="E59" s="4" t="s">
        <v>122</v>
      </c>
      <c r="F59" s="3">
        <f t="shared" si="0"/>
        <v>0</v>
      </c>
      <c r="G59" s="12">
        <v>0</v>
      </c>
      <c r="H59" s="13"/>
      <c r="I59" s="12">
        <v>0</v>
      </c>
      <c r="J59" s="14"/>
      <c r="K59" s="13"/>
    </row>
    <row r="60" spans="1:11" ht="37.5" customHeight="1">
      <c r="A60" s="2" t="s">
        <v>123</v>
      </c>
      <c r="B60" s="2" t="s">
        <v>13</v>
      </c>
      <c r="C60" s="2" t="s">
        <v>16</v>
      </c>
      <c r="D60" s="2" t="s">
        <v>24</v>
      </c>
      <c r="E60" s="4" t="s">
        <v>124</v>
      </c>
      <c r="F60" s="3">
        <f t="shared" si="0"/>
        <v>0</v>
      </c>
      <c r="G60" s="12">
        <f>G61</f>
        <v>0</v>
      </c>
      <c r="H60" s="13"/>
      <c r="I60" s="12">
        <v>0</v>
      </c>
      <c r="J60" s="14"/>
      <c r="K60" s="13"/>
    </row>
    <row r="61" spans="1:11" ht="55.5" customHeight="1">
      <c r="A61" s="2" t="s">
        <v>125</v>
      </c>
      <c r="B61" s="2" t="s">
        <v>13</v>
      </c>
      <c r="C61" s="2" t="s">
        <v>16</v>
      </c>
      <c r="D61" s="2" t="s">
        <v>11</v>
      </c>
      <c r="E61" s="4" t="s">
        <v>126</v>
      </c>
      <c r="F61" s="3">
        <f t="shared" si="0"/>
        <v>0</v>
      </c>
      <c r="G61" s="12">
        <v>0</v>
      </c>
      <c r="H61" s="13"/>
      <c r="I61" s="12">
        <v>0</v>
      </c>
      <c r="J61" s="14"/>
      <c r="K61" s="13"/>
    </row>
    <row r="62" spans="1:11" ht="39.75" customHeight="1">
      <c r="A62" s="2" t="s">
        <v>127</v>
      </c>
      <c r="B62" s="2" t="s">
        <v>13</v>
      </c>
      <c r="C62" s="2" t="s">
        <v>17</v>
      </c>
      <c r="D62" s="2" t="s">
        <v>24</v>
      </c>
      <c r="E62" s="4" t="s">
        <v>128</v>
      </c>
      <c r="F62" s="3">
        <f t="shared" si="0"/>
        <v>0</v>
      </c>
      <c r="G62" s="12">
        <f>G63</f>
        <v>0</v>
      </c>
      <c r="H62" s="13"/>
      <c r="I62" s="12">
        <v>0</v>
      </c>
      <c r="J62" s="14"/>
      <c r="K62" s="13"/>
    </row>
    <row r="63" spans="1:11" ht="26.25" customHeight="1">
      <c r="A63" s="2" t="s">
        <v>129</v>
      </c>
      <c r="B63" s="2" t="s">
        <v>13</v>
      </c>
      <c r="C63" s="2" t="s">
        <v>17</v>
      </c>
      <c r="D63" s="2" t="s">
        <v>11</v>
      </c>
      <c r="E63" s="4" t="s">
        <v>130</v>
      </c>
      <c r="F63" s="3">
        <f t="shared" si="0"/>
        <v>0</v>
      </c>
      <c r="G63" s="12">
        <v>0</v>
      </c>
      <c r="H63" s="13"/>
      <c r="I63" s="12">
        <v>0</v>
      </c>
      <c r="J63" s="14"/>
      <c r="K63" s="13"/>
    </row>
    <row r="64" spans="1:11" ht="42.75" customHeight="1">
      <c r="A64" s="6" t="s">
        <v>131</v>
      </c>
      <c r="B64" s="6" t="s">
        <v>14</v>
      </c>
      <c r="C64" s="6" t="s">
        <v>24</v>
      </c>
      <c r="D64" s="6" t="s">
        <v>24</v>
      </c>
      <c r="E64" s="7" t="s">
        <v>132</v>
      </c>
      <c r="F64" s="8">
        <f>G64+I64</f>
        <v>71120.7</v>
      </c>
      <c r="G64" s="21">
        <f>G65+G68+G73+G80+G84+G90+G92+G97+G105</f>
        <v>30120</v>
      </c>
      <c r="H64" s="22"/>
      <c r="I64" s="21">
        <f>I65+I68+I73+I80+I84+I92+I97+I105</f>
        <v>41000.7</v>
      </c>
      <c r="J64" s="23"/>
      <c r="K64" s="22"/>
    </row>
    <row r="65" spans="1:11" ht="39" customHeight="1">
      <c r="A65" s="2" t="s">
        <v>133</v>
      </c>
      <c r="B65" s="2" t="s">
        <v>14</v>
      </c>
      <c r="C65" s="2" t="s">
        <v>11</v>
      </c>
      <c r="D65" s="2" t="s">
        <v>24</v>
      </c>
      <c r="E65" s="4" t="s">
        <v>134</v>
      </c>
      <c r="F65" s="3">
        <f t="shared" si="0"/>
        <v>0</v>
      </c>
      <c r="G65" s="12">
        <f>G66+G67</f>
        <v>0</v>
      </c>
      <c r="H65" s="13"/>
      <c r="I65" s="12">
        <v>0</v>
      </c>
      <c r="J65" s="14"/>
      <c r="K65" s="13"/>
    </row>
    <row r="66" spans="1:11" ht="39.75" customHeight="1">
      <c r="A66" s="2" t="s">
        <v>135</v>
      </c>
      <c r="B66" s="2" t="s">
        <v>14</v>
      </c>
      <c r="C66" s="2" t="s">
        <v>11</v>
      </c>
      <c r="D66" s="2" t="s">
        <v>11</v>
      </c>
      <c r="E66" s="4" t="s">
        <v>136</v>
      </c>
      <c r="F66" s="3">
        <f t="shared" si="0"/>
        <v>0</v>
      </c>
      <c r="G66" s="12">
        <v>0</v>
      </c>
      <c r="H66" s="13"/>
      <c r="I66" s="12">
        <v>0</v>
      </c>
      <c r="J66" s="14"/>
      <c r="K66" s="13"/>
    </row>
    <row r="67" spans="1:11" ht="42.75" customHeight="1">
      <c r="A67" s="2" t="s">
        <v>137</v>
      </c>
      <c r="B67" s="2" t="s">
        <v>14</v>
      </c>
      <c r="C67" s="2" t="s">
        <v>11</v>
      </c>
      <c r="D67" s="2" t="s">
        <v>12</v>
      </c>
      <c r="E67" s="4" t="s">
        <v>138</v>
      </c>
      <c r="F67" s="3">
        <f t="shared" si="0"/>
        <v>0</v>
      </c>
      <c r="G67" s="12">
        <v>0</v>
      </c>
      <c r="H67" s="13"/>
      <c r="I67" s="12">
        <v>0</v>
      </c>
      <c r="J67" s="14"/>
      <c r="K67" s="13"/>
    </row>
    <row r="68" spans="1:11" ht="38.25" customHeight="1">
      <c r="A68" s="2" t="s">
        <v>139</v>
      </c>
      <c r="B68" s="2" t="s">
        <v>14</v>
      </c>
      <c r="C68" s="2" t="s">
        <v>12</v>
      </c>
      <c r="D68" s="2" t="s">
        <v>24</v>
      </c>
      <c r="E68" s="4" t="s">
        <v>140</v>
      </c>
      <c r="F68" s="3">
        <f>G68+I68</f>
        <v>65020.7</v>
      </c>
      <c r="G68" s="12">
        <f>G69+G70+G71+G72</f>
        <v>20820</v>
      </c>
      <c r="H68" s="13"/>
      <c r="I68" s="12">
        <f>I69+I70+I71+I72</f>
        <v>44200.7</v>
      </c>
      <c r="J68" s="14"/>
      <c r="K68" s="13"/>
    </row>
    <row r="69" spans="1:11" ht="19.5" customHeight="1">
      <c r="A69" s="2" t="s">
        <v>141</v>
      </c>
      <c r="B69" s="2" t="s">
        <v>14</v>
      </c>
      <c r="C69" s="2" t="s">
        <v>12</v>
      </c>
      <c r="D69" s="2" t="s">
        <v>11</v>
      </c>
      <c r="E69" s="4" t="s">
        <v>142</v>
      </c>
      <c r="F69" s="3">
        <f t="shared" si="0"/>
        <v>16860</v>
      </c>
      <c r="G69" s="18">
        <v>16860</v>
      </c>
      <c r="H69" s="19"/>
      <c r="I69" s="12">
        <v>0</v>
      </c>
      <c r="J69" s="14"/>
      <c r="K69" s="13"/>
    </row>
    <row r="70" spans="1:11" ht="19.5" customHeight="1">
      <c r="A70" s="2" t="s">
        <v>143</v>
      </c>
      <c r="B70" s="2" t="s">
        <v>14</v>
      </c>
      <c r="C70" s="2" t="s">
        <v>12</v>
      </c>
      <c r="D70" s="2" t="s">
        <v>12</v>
      </c>
      <c r="E70" s="4" t="s">
        <v>144</v>
      </c>
      <c r="F70" s="3">
        <f t="shared" si="0"/>
        <v>0</v>
      </c>
      <c r="G70" s="12">
        <v>0</v>
      </c>
      <c r="H70" s="13"/>
      <c r="I70" s="12">
        <v>0</v>
      </c>
      <c r="J70" s="14"/>
      <c r="K70" s="13"/>
    </row>
    <row r="71" spans="1:11" ht="19.5" customHeight="1">
      <c r="A71" s="2" t="s">
        <v>145</v>
      </c>
      <c r="B71" s="2" t="s">
        <v>14</v>
      </c>
      <c r="C71" s="2" t="s">
        <v>12</v>
      </c>
      <c r="D71" s="2" t="s">
        <v>13</v>
      </c>
      <c r="E71" s="4" t="s">
        <v>146</v>
      </c>
      <c r="F71" s="3">
        <f t="shared" si="0"/>
        <v>0</v>
      </c>
      <c r="G71" s="12">
        <v>0</v>
      </c>
      <c r="H71" s="13"/>
      <c r="I71" s="12">
        <v>0</v>
      </c>
      <c r="J71" s="14"/>
      <c r="K71" s="13"/>
    </row>
    <row r="72" spans="1:11" ht="19.5" customHeight="1">
      <c r="A72" s="2" t="s">
        <v>147</v>
      </c>
      <c r="B72" s="2" t="s">
        <v>14</v>
      </c>
      <c r="C72" s="2" t="s">
        <v>12</v>
      </c>
      <c r="D72" s="2" t="s">
        <v>14</v>
      </c>
      <c r="E72" s="4" t="s">
        <v>148</v>
      </c>
      <c r="F72" s="3">
        <f t="shared" si="0"/>
        <v>48160.7</v>
      </c>
      <c r="G72" s="18">
        <v>3960</v>
      </c>
      <c r="H72" s="19"/>
      <c r="I72" s="18">
        <v>44200.7</v>
      </c>
      <c r="J72" s="20"/>
      <c r="K72" s="19"/>
    </row>
    <row r="73" spans="1:11" ht="19.5" customHeight="1">
      <c r="A73" s="2" t="s">
        <v>149</v>
      </c>
      <c r="B73" s="2" t="s">
        <v>14</v>
      </c>
      <c r="C73" s="2" t="s">
        <v>13</v>
      </c>
      <c r="D73" s="2" t="s">
        <v>24</v>
      </c>
      <c r="E73" s="4" t="s">
        <v>150</v>
      </c>
      <c r="F73" s="3">
        <f t="shared" si="0"/>
        <v>0</v>
      </c>
      <c r="G73" s="12">
        <f>G74+G75+G76+G77+G78+G79</f>
        <v>0</v>
      </c>
      <c r="H73" s="13"/>
      <c r="I73" s="12">
        <v>0</v>
      </c>
      <c r="J73" s="14"/>
      <c r="K73" s="13"/>
    </row>
    <row r="74" spans="1:11" ht="19.5" customHeight="1">
      <c r="A74" s="2" t="s">
        <v>151</v>
      </c>
      <c r="B74" s="2" t="s">
        <v>14</v>
      </c>
      <c r="C74" s="2" t="s">
        <v>13</v>
      </c>
      <c r="D74" s="2" t="s">
        <v>11</v>
      </c>
      <c r="E74" s="4" t="s">
        <v>152</v>
      </c>
      <c r="F74" s="3">
        <f t="shared" si="0"/>
        <v>0</v>
      </c>
      <c r="G74" s="12">
        <v>0</v>
      </c>
      <c r="H74" s="13"/>
      <c r="I74" s="12">
        <v>0</v>
      </c>
      <c r="J74" s="14"/>
      <c r="K74" s="13"/>
    </row>
    <row r="75" spans="1:11" ht="19.5" customHeight="1">
      <c r="A75" s="2" t="s">
        <v>153</v>
      </c>
      <c r="B75" s="2" t="s">
        <v>14</v>
      </c>
      <c r="C75" s="2" t="s">
        <v>13</v>
      </c>
      <c r="D75" s="2" t="s">
        <v>12</v>
      </c>
      <c r="E75" s="4" t="s">
        <v>154</v>
      </c>
      <c r="F75" s="3">
        <f aca="true" t="shared" si="1" ref="F75:F138">G75+I75</f>
        <v>0</v>
      </c>
      <c r="G75" s="12">
        <v>0</v>
      </c>
      <c r="H75" s="13"/>
      <c r="I75" s="12">
        <v>0</v>
      </c>
      <c r="J75" s="14"/>
      <c r="K75" s="13"/>
    </row>
    <row r="76" spans="1:11" ht="19.5" customHeight="1">
      <c r="A76" s="2" t="s">
        <v>155</v>
      </c>
      <c r="B76" s="2" t="s">
        <v>14</v>
      </c>
      <c r="C76" s="2" t="s">
        <v>13</v>
      </c>
      <c r="D76" s="2" t="s">
        <v>13</v>
      </c>
      <c r="E76" s="4" t="s">
        <v>156</v>
      </c>
      <c r="F76" s="3">
        <f t="shared" si="1"/>
        <v>0</v>
      </c>
      <c r="G76" s="12">
        <v>0</v>
      </c>
      <c r="H76" s="13"/>
      <c r="I76" s="12">
        <v>0</v>
      </c>
      <c r="J76" s="14"/>
      <c r="K76" s="13"/>
    </row>
    <row r="77" spans="1:11" ht="19.5" customHeight="1">
      <c r="A77" s="2" t="s">
        <v>157</v>
      </c>
      <c r="B77" s="2" t="s">
        <v>14</v>
      </c>
      <c r="C77" s="2" t="s">
        <v>13</v>
      </c>
      <c r="D77" s="2" t="s">
        <v>14</v>
      </c>
      <c r="E77" s="4" t="s">
        <v>158</v>
      </c>
      <c r="F77" s="3">
        <f t="shared" si="1"/>
        <v>0</v>
      </c>
      <c r="G77" s="12">
        <v>0</v>
      </c>
      <c r="H77" s="13"/>
      <c r="I77" s="12">
        <v>0</v>
      </c>
      <c r="J77" s="14"/>
      <c r="K77" s="13"/>
    </row>
    <row r="78" spans="1:11" ht="19.5" customHeight="1">
      <c r="A78" s="2" t="s">
        <v>159</v>
      </c>
      <c r="B78" s="2" t="s">
        <v>14</v>
      </c>
      <c r="C78" s="2" t="s">
        <v>13</v>
      </c>
      <c r="D78" s="2" t="s">
        <v>15</v>
      </c>
      <c r="E78" s="4" t="s">
        <v>160</v>
      </c>
      <c r="F78" s="3">
        <f t="shared" si="1"/>
        <v>0</v>
      </c>
      <c r="G78" s="12">
        <v>0</v>
      </c>
      <c r="H78" s="13"/>
      <c r="I78" s="12">
        <v>0</v>
      </c>
      <c r="J78" s="14"/>
      <c r="K78" s="13"/>
    </row>
    <row r="79" spans="1:11" ht="19.5" customHeight="1">
      <c r="A79" s="2" t="s">
        <v>161</v>
      </c>
      <c r="B79" s="2" t="s">
        <v>14</v>
      </c>
      <c r="C79" s="2" t="s">
        <v>13</v>
      </c>
      <c r="D79" s="2" t="s">
        <v>16</v>
      </c>
      <c r="E79" s="4" t="s">
        <v>162</v>
      </c>
      <c r="F79" s="3">
        <f t="shared" si="1"/>
        <v>0</v>
      </c>
      <c r="G79" s="12">
        <v>0</v>
      </c>
      <c r="H79" s="13"/>
      <c r="I79" s="12">
        <v>0</v>
      </c>
      <c r="J79" s="14"/>
      <c r="K79" s="13"/>
    </row>
    <row r="80" spans="1:11" ht="31.5" customHeight="1">
      <c r="A80" s="2" t="s">
        <v>163</v>
      </c>
      <c r="B80" s="2" t="s">
        <v>14</v>
      </c>
      <c r="C80" s="2" t="s">
        <v>14</v>
      </c>
      <c r="D80" s="2" t="s">
        <v>24</v>
      </c>
      <c r="E80" s="4" t="s">
        <v>164</v>
      </c>
      <c r="F80" s="3">
        <f t="shared" si="1"/>
        <v>0</v>
      </c>
      <c r="G80" s="12">
        <f>G81+G82+G83</f>
        <v>0</v>
      </c>
      <c r="H80" s="13"/>
      <c r="I80" s="12">
        <v>0</v>
      </c>
      <c r="J80" s="14"/>
      <c r="K80" s="13"/>
    </row>
    <row r="81" spans="1:11" ht="32.25" customHeight="1">
      <c r="A81" s="2" t="s">
        <v>165</v>
      </c>
      <c r="B81" s="2" t="s">
        <v>14</v>
      </c>
      <c r="C81" s="2" t="s">
        <v>14</v>
      </c>
      <c r="D81" s="2" t="s">
        <v>11</v>
      </c>
      <c r="E81" s="4" t="s">
        <v>166</v>
      </c>
      <c r="F81" s="3">
        <f t="shared" si="1"/>
        <v>0</v>
      </c>
      <c r="G81" s="12">
        <v>0</v>
      </c>
      <c r="H81" s="13"/>
      <c r="I81" s="12">
        <v>0</v>
      </c>
      <c r="J81" s="14"/>
      <c r="K81" s="13"/>
    </row>
    <row r="82" spans="1:11" ht="19.5" customHeight="1">
      <c r="A82" s="2" t="s">
        <v>167</v>
      </c>
      <c r="B82" s="2" t="s">
        <v>14</v>
      </c>
      <c r="C82" s="2" t="s">
        <v>14</v>
      </c>
      <c r="D82" s="2" t="s">
        <v>12</v>
      </c>
      <c r="E82" s="4" t="s">
        <v>168</v>
      </c>
      <c r="F82" s="3">
        <f t="shared" si="1"/>
        <v>0</v>
      </c>
      <c r="G82" s="12">
        <v>0</v>
      </c>
      <c r="H82" s="13"/>
      <c r="I82" s="12">
        <v>0</v>
      </c>
      <c r="J82" s="14"/>
      <c r="K82" s="13"/>
    </row>
    <row r="83" spans="1:11" ht="19.5" customHeight="1">
      <c r="A83" s="2" t="s">
        <v>169</v>
      </c>
      <c r="B83" s="2" t="s">
        <v>14</v>
      </c>
      <c r="C83" s="2" t="s">
        <v>14</v>
      </c>
      <c r="D83" s="2" t="s">
        <v>13</v>
      </c>
      <c r="E83" s="4" t="s">
        <v>170</v>
      </c>
      <c r="F83" s="3">
        <f t="shared" si="1"/>
        <v>0</v>
      </c>
      <c r="G83" s="12">
        <v>0</v>
      </c>
      <c r="H83" s="13"/>
      <c r="I83" s="12">
        <v>0</v>
      </c>
      <c r="J83" s="14"/>
      <c r="K83" s="13"/>
    </row>
    <row r="84" spans="1:11" ht="19.5" customHeight="1">
      <c r="A84" s="2" t="s">
        <v>171</v>
      </c>
      <c r="B84" s="2" t="s">
        <v>14</v>
      </c>
      <c r="C84" s="2" t="s">
        <v>15</v>
      </c>
      <c r="D84" s="2" t="s">
        <v>24</v>
      </c>
      <c r="E84" s="4" t="s">
        <v>172</v>
      </c>
      <c r="F84" s="3">
        <f t="shared" si="1"/>
        <v>9300</v>
      </c>
      <c r="G84" s="12">
        <f>G85+G86+G87+G88+G89</f>
        <v>9300</v>
      </c>
      <c r="H84" s="13"/>
      <c r="I84" s="12">
        <f>I85</f>
        <v>0</v>
      </c>
      <c r="J84" s="14"/>
      <c r="K84" s="13"/>
    </row>
    <row r="85" spans="1:11" ht="19.5" customHeight="1">
      <c r="A85" s="2" t="s">
        <v>173</v>
      </c>
      <c r="B85" s="2" t="s">
        <v>14</v>
      </c>
      <c r="C85" s="2" t="s">
        <v>15</v>
      </c>
      <c r="D85" s="2" t="s">
        <v>11</v>
      </c>
      <c r="E85" s="4" t="s">
        <v>174</v>
      </c>
      <c r="F85" s="3">
        <f t="shared" si="1"/>
        <v>9300</v>
      </c>
      <c r="G85" s="18">
        <v>9300</v>
      </c>
      <c r="H85" s="19"/>
      <c r="I85" s="12">
        <f>'[1]hatvac6'!J185</f>
        <v>0</v>
      </c>
      <c r="J85" s="14"/>
      <c r="K85" s="13"/>
    </row>
    <row r="86" spans="1:11" ht="19.5" customHeight="1">
      <c r="A86" s="2" t="s">
        <v>175</v>
      </c>
      <c r="B86" s="2" t="s">
        <v>14</v>
      </c>
      <c r="C86" s="2" t="s">
        <v>15</v>
      </c>
      <c r="D86" s="2" t="s">
        <v>12</v>
      </c>
      <c r="E86" s="4" t="s">
        <v>176</v>
      </c>
      <c r="F86" s="3">
        <f t="shared" si="1"/>
        <v>0</v>
      </c>
      <c r="G86" s="12">
        <v>0</v>
      </c>
      <c r="H86" s="13"/>
      <c r="I86" s="12">
        <v>0</v>
      </c>
      <c r="J86" s="14"/>
      <c r="K86" s="13"/>
    </row>
    <row r="87" spans="1:11" ht="19.5" customHeight="1">
      <c r="A87" s="2" t="s">
        <v>177</v>
      </c>
      <c r="B87" s="2" t="s">
        <v>14</v>
      </c>
      <c r="C87" s="2" t="s">
        <v>15</v>
      </c>
      <c r="D87" s="2" t="s">
        <v>13</v>
      </c>
      <c r="E87" s="4" t="s">
        <v>178</v>
      </c>
      <c r="F87" s="3">
        <f t="shared" si="1"/>
        <v>0</v>
      </c>
      <c r="G87" s="12">
        <v>0</v>
      </c>
      <c r="H87" s="13"/>
      <c r="I87" s="12">
        <v>0</v>
      </c>
      <c r="J87" s="14"/>
      <c r="K87" s="13"/>
    </row>
    <row r="88" spans="1:11" ht="19.5" customHeight="1">
      <c r="A88" s="2" t="s">
        <v>179</v>
      </c>
      <c r="B88" s="2" t="s">
        <v>14</v>
      </c>
      <c r="C88" s="2" t="s">
        <v>15</v>
      </c>
      <c r="D88" s="2" t="s">
        <v>14</v>
      </c>
      <c r="E88" s="4" t="s">
        <v>180</v>
      </c>
      <c r="F88" s="3">
        <f t="shared" si="1"/>
        <v>0</v>
      </c>
      <c r="G88" s="12">
        <v>0</v>
      </c>
      <c r="H88" s="13"/>
      <c r="I88" s="12">
        <v>0</v>
      </c>
      <c r="J88" s="14"/>
      <c r="K88" s="13"/>
    </row>
    <row r="89" spans="1:11" ht="19.5" customHeight="1">
      <c r="A89" s="2" t="s">
        <v>181</v>
      </c>
      <c r="B89" s="2" t="s">
        <v>14</v>
      </c>
      <c r="C89" s="2" t="s">
        <v>15</v>
      </c>
      <c r="D89" s="2" t="s">
        <v>15</v>
      </c>
      <c r="E89" s="4" t="s">
        <v>182</v>
      </c>
      <c r="F89" s="3">
        <f t="shared" si="1"/>
        <v>0</v>
      </c>
      <c r="G89" s="12">
        <v>0</v>
      </c>
      <c r="H89" s="13"/>
      <c r="I89" s="12">
        <v>0</v>
      </c>
      <c r="J89" s="14"/>
      <c r="K89" s="13"/>
    </row>
    <row r="90" spans="1:11" ht="19.5" customHeight="1">
      <c r="A90" s="2" t="s">
        <v>183</v>
      </c>
      <c r="B90" s="2" t="s">
        <v>14</v>
      </c>
      <c r="C90" s="2" t="s">
        <v>16</v>
      </c>
      <c r="D90" s="2" t="s">
        <v>24</v>
      </c>
      <c r="E90" s="4" t="s">
        <v>184</v>
      </c>
      <c r="F90" s="3">
        <f t="shared" si="1"/>
        <v>0</v>
      </c>
      <c r="G90" s="12">
        <f>G91</f>
        <v>0</v>
      </c>
      <c r="H90" s="13"/>
      <c r="I90" s="12">
        <v>0</v>
      </c>
      <c r="J90" s="14"/>
      <c r="K90" s="13"/>
    </row>
    <row r="91" spans="1:11" ht="19.5" customHeight="1">
      <c r="A91" s="2" t="s">
        <v>185</v>
      </c>
      <c r="B91" s="2" t="s">
        <v>14</v>
      </c>
      <c r="C91" s="2" t="s">
        <v>16</v>
      </c>
      <c r="D91" s="2" t="s">
        <v>11</v>
      </c>
      <c r="E91" s="4" t="s">
        <v>186</v>
      </c>
      <c r="F91" s="3">
        <f t="shared" si="1"/>
        <v>0</v>
      </c>
      <c r="G91" s="12">
        <v>0</v>
      </c>
      <c r="H91" s="13"/>
      <c r="I91" s="12">
        <v>0</v>
      </c>
      <c r="J91" s="14"/>
      <c r="K91" s="13"/>
    </row>
    <row r="92" spans="1:11" ht="19.5" customHeight="1">
      <c r="A92" s="2" t="s">
        <v>187</v>
      </c>
      <c r="B92" s="2" t="s">
        <v>14</v>
      </c>
      <c r="C92" s="2" t="s">
        <v>17</v>
      </c>
      <c r="D92" s="2" t="s">
        <v>24</v>
      </c>
      <c r="E92" s="4" t="s">
        <v>188</v>
      </c>
      <c r="F92" s="3">
        <f t="shared" si="1"/>
        <v>0</v>
      </c>
      <c r="G92" s="12">
        <f>G93+G94+G95+G96</f>
        <v>0</v>
      </c>
      <c r="H92" s="13"/>
      <c r="I92" s="12">
        <v>0</v>
      </c>
      <c r="J92" s="14"/>
      <c r="K92" s="13"/>
    </row>
    <row r="93" spans="1:11" ht="30.75" customHeight="1">
      <c r="A93" s="2" t="s">
        <v>189</v>
      </c>
      <c r="B93" s="2" t="s">
        <v>14</v>
      </c>
      <c r="C93" s="2" t="s">
        <v>17</v>
      </c>
      <c r="D93" s="2" t="s">
        <v>11</v>
      </c>
      <c r="E93" s="4" t="s">
        <v>190</v>
      </c>
      <c r="F93" s="3">
        <f t="shared" si="1"/>
        <v>0</v>
      </c>
      <c r="G93" s="12">
        <v>0</v>
      </c>
      <c r="H93" s="13"/>
      <c r="I93" s="12">
        <v>0</v>
      </c>
      <c r="J93" s="14"/>
      <c r="K93" s="13"/>
    </row>
    <row r="94" spans="1:11" ht="19.5" customHeight="1">
      <c r="A94" s="2" t="s">
        <v>191</v>
      </c>
      <c r="B94" s="2" t="s">
        <v>14</v>
      </c>
      <c r="C94" s="2" t="s">
        <v>17</v>
      </c>
      <c r="D94" s="2" t="s">
        <v>12</v>
      </c>
      <c r="E94" s="4" t="s">
        <v>192</v>
      </c>
      <c r="F94" s="3">
        <f t="shared" si="1"/>
        <v>0</v>
      </c>
      <c r="G94" s="12">
        <v>0</v>
      </c>
      <c r="H94" s="13"/>
      <c r="I94" s="12">
        <v>0</v>
      </c>
      <c r="J94" s="14"/>
      <c r="K94" s="13"/>
    </row>
    <row r="95" spans="1:11" ht="19.5" customHeight="1">
      <c r="A95" s="2" t="s">
        <v>193</v>
      </c>
      <c r="B95" s="2" t="s">
        <v>14</v>
      </c>
      <c r="C95" s="2" t="s">
        <v>17</v>
      </c>
      <c r="D95" s="2" t="s">
        <v>13</v>
      </c>
      <c r="E95" s="4" t="s">
        <v>194</v>
      </c>
      <c r="F95" s="3">
        <f t="shared" si="1"/>
        <v>0</v>
      </c>
      <c r="G95" s="12">
        <v>0</v>
      </c>
      <c r="H95" s="13"/>
      <c r="I95" s="12">
        <v>0</v>
      </c>
      <c r="J95" s="14"/>
      <c r="K95" s="13"/>
    </row>
    <row r="96" spans="1:11" ht="19.5" customHeight="1">
      <c r="A96" s="2" t="s">
        <v>195</v>
      </c>
      <c r="B96" s="2" t="s">
        <v>14</v>
      </c>
      <c r="C96" s="2" t="s">
        <v>17</v>
      </c>
      <c r="D96" s="2" t="s">
        <v>14</v>
      </c>
      <c r="E96" s="4" t="s">
        <v>196</v>
      </c>
      <c r="F96" s="3">
        <f t="shared" si="1"/>
        <v>0</v>
      </c>
      <c r="G96" s="12">
        <v>0</v>
      </c>
      <c r="H96" s="13"/>
      <c r="I96" s="12">
        <v>0</v>
      </c>
      <c r="J96" s="14"/>
      <c r="K96" s="13"/>
    </row>
    <row r="97" spans="1:11" ht="36.75" customHeight="1">
      <c r="A97" s="2" t="s">
        <v>197</v>
      </c>
      <c r="B97" s="2" t="s">
        <v>14</v>
      </c>
      <c r="C97" s="2" t="s">
        <v>18</v>
      </c>
      <c r="D97" s="2" t="s">
        <v>24</v>
      </c>
      <c r="E97" s="4" t="s">
        <v>198</v>
      </c>
      <c r="F97" s="3">
        <f t="shared" si="1"/>
        <v>0</v>
      </c>
      <c r="G97" s="12">
        <f>G98+G99++G101++G102+G103+G104</f>
        <v>0</v>
      </c>
      <c r="H97" s="13"/>
      <c r="I97" s="12">
        <v>0</v>
      </c>
      <c r="J97" s="14"/>
      <c r="K97" s="13"/>
    </row>
    <row r="98" spans="1:11" ht="30" customHeight="1">
      <c r="A98" s="2" t="s">
        <v>199</v>
      </c>
      <c r="B98" s="2" t="s">
        <v>14</v>
      </c>
      <c r="C98" s="2" t="s">
        <v>18</v>
      </c>
      <c r="D98" s="2" t="s">
        <v>11</v>
      </c>
      <c r="E98" s="4" t="s">
        <v>200</v>
      </c>
      <c r="F98" s="3">
        <f t="shared" si="1"/>
        <v>0</v>
      </c>
      <c r="G98" s="12">
        <v>0</v>
      </c>
      <c r="H98" s="13"/>
      <c r="I98" s="12">
        <v>0</v>
      </c>
      <c r="J98" s="14"/>
      <c r="K98" s="13"/>
    </row>
    <row r="99" spans="1:11" ht="34.5" customHeight="1">
      <c r="A99" s="2" t="s">
        <v>201</v>
      </c>
      <c r="B99" s="2" t="s">
        <v>14</v>
      </c>
      <c r="C99" s="2" t="s">
        <v>18</v>
      </c>
      <c r="D99" s="2" t="s">
        <v>12</v>
      </c>
      <c r="E99" s="4" t="s">
        <v>202</v>
      </c>
      <c r="F99" s="3">
        <f t="shared" si="1"/>
        <v>0</v>
      </c>
      <c r="G99" s="12">
        <v>0</v>
      </c>
      <c r="H99" s="13"/>
      <c r="I99" s="12">
        <v>0</v>
      </c>
      <c r="J99" s="14"/>
      <c r="K99" s="13"/>
    </row>
    <row r="100" spans="1:11" ht="34.5" customHeight="1">
      <c r="A100" s="2" t="s">
        <v>203</v>
      </c>
      <c r="B100" s="2" t="s">
        <v>14</v>
      </c>
      <c r="C100" s="2" t="s">
        <v>18</v>
      </c>
      <c r="D100" s="2" t="s">
        <v>13</v>
      </c>
      <c r="E100" s="4" t="s">
        <v>204</v>
      </c>
      <c r="F100" s="3">
        <f t="shared" si="1"/>
        <v>0</v>
      </c>
      <c r="G100" s="12">
        <v>0</v>
      </c>
      <c r="H100" s="13"/>
      <c r="I100" s="12">
        <v>0</v>
      </c>
      <c r="J100" s="14"/>
      <c r="K100" s="13"/>
    </row>
    <row r="101" spans="1:11" ht="27" customHeight="1">
      <c r="A101" s="2" t="s">
        <v>205</v>
      </c>
      <c r="B101" s="2" t="s">
        <v>14</v>
      </c>
      <c r="C101" s="2" t="s">
        <v>18</v>
      </c>
      <c r="D101" s="2" t="s">
        <v>14</v>
      </c>
      <c r="E101" s="4" t="s">
        <v>206</v>
      </c>
      <c r="F101" s="3">
        <f t="shared" si="1"/>
        <v>0</v>
      </c>
      <c r="G101" s="12">
        <v>0</v>
      </c>
      <c r="H101" s="13"/>
      <c r="I101" s="12">
        <v>0</v>
      </c>
      <c r="J101" s="14"/>
      <c r="K101" s="13"/>
    </row>
    <row r="102" spans="1:11" ht="26.25" customHeight="1">
      <c r="A102" s="2" t="s">
        <v>207</v>
      </c>
      <c r="B102" s="2" t="s">
        <v>14</v>
      </c>
      <c r="C102" s="2" t="s">
        <v>18</v>
      </c>
      <c r="D102" s="2" t="s">
        <v>15</v>
      </c>
      <c r="E102" s="4" t="s">
        <v>208</v>
      </c>
      <c r="F102" s="3">
        <f t="shared" si="1"/>
        <v>0</v>
      </c>
      <c r="G102" s="12">
        <v>0</v>
      </c>
      <c r="H102" s="13"/>
      <c r="I102" s="12">
        <v>0</v>
      </c>
      <c r="J102" s="14"/>
      <c r="K102" s="13"/>
    </row>
    <row r="103" spans="1:11" ht="19.5" customHeight="1">
      <c r="A103" s="2" t="s">
        <v>209</v>
      </c>
      <c r="B103" s="2" t="s">
        <v>14</v>
      </c>
      <c r="C103" s="2" t="s">
        <v>18</v>
      </c>
      <c r="D103" s="2" t="s">
        <v>16</v>
      </c>
      <c r="E103" s="4" t="s">
        <v>210</v>
      </c>
      <c r="F103" s="3">
        <f t="shared" si="1"/>
        <v>0</v>
      </c>
      <c r="G103" s="12">
        <v>0</v>
      </c>
      <c r="H103" s="13"/>
      <c r="I103" s="12">
        <v>0</v>
      </c>
      <c r="J103" s="14"/>
      <c r="K103" s="13"/>
    </row>
    <row r="104" spans="1:11" ht="38.25" customHeight="1">
      <c r="A104" s="2" t="s">
        <v>211</v>
      </c>
      <c r="B104" s="2" t="s">
        <v>14</v>
      </c>
      <c r="C104" s="2" t="s">
        <v>18</v>
      </c>
      <c r="D104" s="2" t="s">
        <v>17</v>
      </c>
      <c r="E104" s="4" t="s">
        <v>212</v>
      </c>
      <c r="F104" s="3">
        <f t="shared" si="1"/>
        <v>0</v>
      </c>
      <c r="G104" s="12">
        <v>0</v>
      </c>
      <c r="H104" s="13"/>
      <c r="I104" s="12">
        <v>0</v>
      </c>
      <c r="J104" s="14"/>
      <c r="K104" s="13"/>
    </row>
    <row r="105" spans="1:11" ht="30.75" customHeight="1">
      <c r="A105" s="2" t="s">
        <v>213</v>
      </c>
      <c r="B105" s="2" t="s">
        <v>14</v>
      </c>
      <c r="C105" s="2" t="s">
        <v>214</v>
      </c>
      <c r="D105" s="2" t="s">
        <v>24</v>
      </c>
      <c r="E105" s="4" t="s">
        <v>215</v>
      </c>
      <c r="F105" s="3">
        <f>F106</f>
        <v>-3200</v>
      </c>
      <c r="G105" s="12">
        <f>G106</f>
        <v>0</v>
      </c>
      <c r="H105" s="13"/>
      <c r="I105" s="12">
        <f>I106</f>
        <v>-3200</v>
      </c>
      <c r="J105" s="14"/>
      <c r="K105" s="13"/>
    </row>
    <row r="106" spans="1:11" ht="20.25" customHeight="1">
      <c r="A106" s="2" t="s">
        <v>216</v>
      </c>
      <c r="B106" s="2" t="s">
        <v>14</v>
      </c>
      <c r="C106" s="2" t="s">
        <v>214</v>
      </c>
      <c r="D106" s="2" t="s">
        <v>11</v>
      </c>
      <c r="E106" s="4" t="s">
        <v>217</v>
      </c>
      <c r="F106" s="3">
        <f t="shared" si="1"/>
        <v>-3200</v>
      </c>
      <c r="G106" s="12">
        <f>'[1]hatvac6'!H255</f>
        <v>0</v>
      </c>
      <c r="H106" s="13"/>
      <c r="I106" s="12">
        <f>'[1]hatvac6'!J255</f>
        <v>-3200</v>
      </c>
      <c r="J106" s="14"/>
      <c r="K106" s="13"/>
    </row>
    <row r="107" spans="1:11" ht="47.25" customHeight="1">
      <c r="A107" s="9" t="s">
        <v>218</v>
      </c>
      <c r="B107" s="9" t="s">
        <v>15</v>
      </c>
      <c r="C107" s="9" t="s">
        <v>24</v>
      </c>
      <c r="D107" s="9" t="s">
        <v>24</v>
      </c>
      <c r="E107" s="10" t="s">
        <v>219</v>
      </c>
      <c r="F107" s="11">
        <f t="shared" si="1"/>
        <v>10600</v>
      </c>
      <c r="G107" s="15">
        <f>G108+G110+G112+G114+G116+G118</f>
        <v>10600</v>
      </c>
      <c r="H107" s="16"/>
      <c r="I107" s="15">
        <v>0</v>
      </c>
      <c r="J107" s="17"/>
      <c r="K107" s="16"/>
    </row>
    <row r="108" spans="1:11" ht="19.5" customHeight="1">
      <c r="A108" s="2" t="s">
        <v>220</v>
      </c>
      <c r="B108" s="2" t="s">
        <v>15</v>
      </c>
      <c r="C108" s="2" t="s">
        <v>11</v>
      </c>
      <c r="D108" s="2" t="s">
        <v>24</v>
      </c>
      <c r="E108" s="4" t="s">
        <v>221</v>
      </c>
      <c r="F108" s="3">
        <f t="shared" si="1"/>
        <v>10200</v>
      </c>
      <c r="G108" s="12">
        <f>G109</f>
        <v>10200</v>
      </c>
      <c r="H108" s="13"/>
      <c r="I108" s="12">
        <v>0</v>
      </c>
      <c r="J108" s="14"/>
      <c r="K108" s="13"/>
    </row>
    <row r="109" spans="1:11" ht="19.5" customHeight="1">
      <c r="A109" s="2" t="s">
        <v>222</v>
      </c>
      <c r="B109" s="2" t="s">
        <v>15</v>
      </c>
      <c r="C109" s="2" t="s">
        <v>11</v>
      </c>
      <c r="D109" s="2" t="s">
        <v>11</v>
      </c>
      <c r="E109" s="4" t="s">
        <v>223</v>
      </c>
      <c r="F109" s="3">
        <f t="shared" si="1"/>
        <v>10200</v>
      </c>
      <c r="G109" s="18">
        <f>'[1]hatvac6'!H262</f>
        <v>10200</v>
      </c>
      <c r="H109" s="19"/>
      <c r="I109" s="12">
        <f>'[1]hatvac6'!J262</f>
        <v>0</v>
      </c>
      <c r="J109" s="14"/>
      <c r="K109" s="13"/>
    </row>
    <row r="110" spans="1:11" ht="19.5" customHeight="1">
      <c r="A110" s="2" t="s">
        <v>224</v>
      </c>
      <c r="B110" s="2" t="s">
        <v>15</v>
      </c>
      <c r="C110" s="2" t="s">
        <v>12</v>
      </c>
      <c r="D110" s="2" t="s">
        <v>24</v>
      </c>
      <c r="E110" s="4" t="s">
        <v>225</v>
      </c>
      <c r="F110" s="3">
        <f t="shared" si="1"/>
        <v>0</v>
      </c>
      <c r="G110" s="12">
        <f>G111</f>
        <v>0</v>
      </c>
      <c r="H110" s="13"/>
      <c r="I110" s="12">
        <v>0</v>
      </c>
      <c r="J110" s="14"/>
      <c r="K110" s="13"/>
    </row>
    <row r="111" spans="1:11" ht="19.5" customHeight="1">
      <c r="A111" s="2" t="s">
        <v>226</v>
      </c>
      <c r="B111" s="2" t="s">
        <v>15</v>
      </c>
      <c r="C111" s="2" t="s">
        <v>12</v>
      </c>
      <c r="D111" s="2" t="s">
        <v>11</v>
      </c>
      <c r="E111" s="4" t="s">
        <v>227</v>
      </c>
      <c r="F111" s="3">
        <f t="shared" si="1"/>
        <v>0</v>
      </c>
      <c r="G111" s="12">
        <v>0</v>
      </c>
      <c r="H111" s="13"/>
      <c r="I111" s="12">
        <v>0</v>
      </c>
      <c r="J111" s="14"/>
      <c r="K111" s="13"/>
    </row>
    <row r="112" spans="1:11" ht="19.5" customHeight="1">
      <c r="A112" s="2" t="s">
        <v>228</v>
      </c>
      <c r="B112" s="2" t="s">
        <v>15</v>
      </c>
      <c r="C112" s="2" t="s">
        <v>13</v>
      </c>
      <c r="D112" s="2" t="s">
        <v>24</v>
      </c>
      <c r="E112" s="4" t="s">
        <v>229</v>
      </c>
      <c r="F112" s="3">
        <f t="shared" si="1"/>
        <v>0</v>
      </c>
      <c r="G112" s="12">
        <f>G113</f>
        <v>0</v>
      </c>
      <c r="H112" s="13"/>
      <c r="I112" s="12">
        <v>0</v>
      </c>
      <c r="J112" s="14"/>
      <c r="K112" s="13"/>
    </row>
    <row r="113" spans="1:11" ht="19.5" customHeight="1">
      <c r="A113" s="2" t="s">
        <v>230</v>
      </c>
      <c r="B113" s="2" t="s">
        <v>15</v>
      </c>
      <c r="C113" s="2" t="s">
        <v>13</v>
      </c>
      <c r="D113" s="2" t="s">
        <v>11</v>
      </c>
      <c r="E113" s="4" t="s">
        <v>231</v>
      </c>
      <c r="F113" s="3">
        <f t="shared" si="1"/>
        <v>0</v>
      </c>
      <c r="G113" s="12">
        <v>0</v>
      </c>
      <c r="H113" s="13"/>
      <c r="I113" s="12">
        <v>0</v>
      </c>
      <c r="J113" s="14"/>
      <c r="K113" s="13"/>
    </row>
    <row r="114" spans="1:11" ht="19.5" customHeight="1">
      <c r="A114" s="2" t="s">
        <v>232</v>
      </c>
      <c r="B114" s="2" t="s">
        <v>15</v>
      </c>
      <c r="C114" s="2" t="s">
        <v>14</v>
      </c>
      <c r="D114" s="2" t="s">
        <v>24</v>
      </c>
      <c r="E114" s="4" t="s">
        <v>233</v>
      </c>
      <c r="F114" s="3">
        <f t="shared" si="1"/>
        <v>0</v>
      </c>
      <c r="G114" s="12">
        <f>G115</f>
        <v>0</v>
      </c>
      <c r="H114" s="13"/>
      <c r="I114" s="12">
        <v>0</v>
      </c>
      <c r="J114" s="14"/>
      <c r="K114" s="13"/>
    </row>
    <row r="115" spans="1:11" ht="19.5" customHeight="1">
      <c r="A115" s="2" t="s">
        <v>234</v>
      </c>
      <c r="B115" s="2" t="s">
        <v>15</v>
      </c>
      <c r="C115" s="2" t="s">
        <v>14</v>
      </c>
      <c r="D115" s="2" t="s">
        <v>11</v>
      </c>
      <c r="E115" s="4" t="s">
        <v>235</v>
      </c>
      <c r="F115" s="3">
        <f t="shared" si="1"/>
        <v>0</v>
      </c>
      <c r="G115" s="12">
        <v>0</v>
      </c>
      <c r="H115" s="13"/>
      <c r="I115" s="12">
        <v>0</v>
      </c>
      <c r="J115" s="14"/>
      <c r="K115" s="13"/>
    </row>
    <row r="116" spans="1:11" ht="32.25" customHeight="1">
      <c r="A116" s="2" t="s">
        <v>236</v>
      </c>
      <c r="B116" s="2" t="s">
        <v>15</v>
      </c>
      <c r="C116" s="2" t="s">
        <v>15</v>
      </c>
      <c r="D116" s="2" t="s">
        <v>24</v>
      </c>
      <c r="E116" s="4" t="s">
        <v>237</v>
      </c>
      <c r="F116" s="3">
        <f t="shared" si="1"/>
        <v>0</v>
      </c>
      <c r="G116" s="12">
        <f>G117</f>
        <v>0</v>
      </c>
      <c r="H116" s="13"/>
      <c r="I116" s="12">
        <v>0</v>
      </c>
      <c r="J116" s="14"/>
      <c r="K116" s="13"/>
    </row>
    <row r="117" spans="1:11" ht="27.75" customHeight="1">
      <c r="A117" s="2" t="s">
        <v>238</v>
      </c>
      <c r="B117" s="2" t="s">
        <v>15</v>
      </c>
      <c r="C117" s="2" t="s">
        <v>15</v>
      </c>
      <c r="D117" s="2" t="s">
        <v>11</v>
      </c>
      <c r="E117" s="4" t="s">
        <v>239</v>
      </c>
      <c r="F117" s="3">
        <f t="shared" si="1"/>
        <v>0</v>
      </c>
      <c r="G117" s="12">
        <v>0</v>
      </c>
      <c r="H117" s="13"/>
      <c r="I117" s="12">
        <v>0</v>
      </c>
      <c r="J117" s="14"/>
      <c r="K117" s="13"/>
    </row>
    <row r="118" spans="1:11" ht="39.75" customHeight="1">
      <c r="A118" s="2" t="s">
        <v>240</v>
      </c>
      <c r="B118" s="2" t="s">
        <v>15</v>
      </c>
      <c r="C118" s="2" t="s">
        <v>16</v>
      </c>
      <c r="D118" s="2" t="s">
        <v>24</v>
      </c>
      <c r="E118" s="4" t="s">
        <v>241</v>
      </c>
      <c r="F118" s="3">
        <f t="shared" si="1"/>
        <v>400</v>
      </c>
      <c r="G118" s="12">
        <f>G119</f>
        <v>400</v>
      </c>
      <c r="H118" s="13"/>
      <c r="I118" s="12">
        <v>0</v>
      </c>
      <c r="J118" s="14"/>
      <c r="K118" s="13"/>
    </row>
    <row r="119" spans="1:11" ht="32.25" customHeight="1">
      <c r="A119" s="2" t="s">
        <v>242</v>
      </c>
      <c r="B119" s="2" t="s">
        <v>15</v>
      </c>
      <c r="C119" s="2" t="s">
        <v>16</v>
      </c>
      <c r="D119" s="2" t="s">
        <v>11</v>
      </c>
      <c r="E119" s="4" t="s">
        <v>243</v>
      </c>
      <c r="F119" s="3">
        <f t="shared" si="1"/>
        <v>400</v>
      </c>
      <c r="G119" s="18">
        <f>'[1]hatvac6'!H290</f>
        <v>400</v>
      </c>
      <c r="H119" s="19"/>
      <c r="I119" s="12">
        <f>'[1]hatvac6'!J290</f>
        <v>0</v>
      </c>
      <c r="J119" s="14"/>
      <c r="K119" s="13"/>
    </row>
    <row r="120" spans="1:11" ht="57.75" customHeight="1">
      <c r="A120" s="9" t="s">
        <v>244</v>
      </c>
      <c r="B120" s="9" t="s">
        <v>16</v>
      </c>
      <c r="C120" s="9" t="s">
        <v>24</v>
      </c>
      <c r="D120" s="9" t="s">
        <v>24</v>
      </c>
      <c r="E120" s="10" t="s">
        <v>245</v>
      </c>
      <c r="F120" s="11">
        <f t="shared" si="1"/>
        <v>61830</v>
      </c>
      <c r="G120" s="15">
        <f>G121+G123+G125+G127+G129+G131</f>
        <v>17830</v>
      </c>
      <c r="H120" s="16"/>
      <c r="I120" s="15">
        <f>I121+I123+I125+I127+I129+I131</f>
        <v>44000</v>
      </c>
      <c r="J120" s="17"/>
      <c r="K120" s="16"/>
    </row>
    <row r="121" spans="1:11" ht="19.5" customHeight="1">
      <c r="A121" s="2" t="s">
        <v>246</v>
      </c>
      <c r="B121" s="2" t="s">
        <v>16</v>
      </c>
      <c r="C121" s="2" t="s">
        <v>11</v>
      </c>
      <c r="D121" s="2" t="s">
        <v>24</v>
      </c>
      <c r="E121" s="4" t="s">
        <v>247</v>
      </c>
      <c r="F121" s="3">
        <f t="shared" si="1"/>
        <v>0</v>
      </c>
      <c r="G121" s="12">
        <f>G122</f>
        <v>0</v>
      </c>
      <c r="H121" s="13"/>
      <c r="I121" s="12">
        <v>0</v>
      </c>
      <c r="J121" s="14"/>
      <c r="K121" s="13"/>
    </row>
    <row r="122" spans="1:11" ht="19.5" customHeight="1">
      <c r="A122" s="2" t="s">
        <v>248</v>
      </c>
      <c r="B122" s="2" t="s">
        <v>16</v>
      </c>
      <c r="C122" s="2" t="s">
        <v>11</v>
      </c>
      <c r="D122" s="2" t="s">
        <v>11</v>
      </c>
      <c r="E122" s="4" t="s">
        <v>249</v>
      </c>
      <c r="F122" s="3">
        <f t="shared" si="1"/>
        <v>0</v>
      </c>
      <c r="G122" s="12">
        <v>0</v>
      </c>
      <c r="H122" s="13"/>
      <c r="I122" s="12">
        <v>0</v>
      </c>
      <c r="J122" s="14"/>
      <c r="K122" s="13"/>
    </row>
    <row r="123" spans="1:11" ht="19.5" customHeight="1">
      <c r="A123" s="2" t="s">
        <v>250</v>
      </c>
      <c r="B123" s="2" t="s">
        <v>16</v>
      </c>
      <c r="C123" s="2" t="s">
        <v>12</v>
      </c>
      <c r="D123" s="2" t="s">
        <v>24</v>
      </c>
      <c r="E123" s="4" t="s">
        <v>251</v>
      </c>
      <c r="F123" s="3">
        <f t="shared" si="1"/>
        <v>0</v>
      </c>
      <c r="G123" s="12">
        <f>G124</f>
        <v>0</v>
      </c>
      <c r="H123" s="13"/>
      <c r="I123" s="12">
        <v>0</v>
      </c>
      <c r="J123" s="14"/>
      <c r="K123" s="13"/>
    </row>
    <row r="124" spans="1:11" ht="19.5" customHeight="1">
      <c r="A124" s="2" t="s">
        <v>252</v>
      </c>
      <c r="B124" s="2" t="s">
        <v>16</v>
      </c>
      <c r="C124" s="2" t="s">
        <v>12</v>
      </c>
      <c r="D124" s="2" t="s">
        <v>11</v>
      </c>
      <c r="E124" s="4" t="s">
        <v>253</v>
      </c>
      <c r="F124" s="3">
        <f t="shared" si="1"/>
        <v>0</v>
      </c>
      <c r="G124" s="12">
        <v>0</v>
      </c>
      <c r="H124" s="13"/>
      <c r="I124" s="12">
        <v>0</v>
      </c>
      <c r="J124" s="14"/>
      <c r="K124" s="13"/>
    </row>
    <row r="125" spans="1:11" ht="19.5" customHeight="1">
      <c r="A125" s="2" t="s">
        <v>254</v>
      </c>
      <c r="B125" s="2" t="s">
        <v>16</v>
      </c>
      <c r="C125" s="2" t="s">
        <v>13</v>
      </c>
      <c r="D125" s="2" t="s">
        <v>24</v>
      </c>
      <c r="E125" s="4" t="s">
        <v>255</v>
      </c>
      <c r="F125" s="3">
        <f t="shared" si="1"/>
        <v>27330</v>
      </c>
      <c r="G125" s="12">
        <f>G126</f>
        <v>5330</v>
      </c>
      <c r="H125" s="13"/>
      <c r="I125" s="12">
        <f>I126</f>
        <v>22000</v>
      </c>
      <c r="J125" s="14"/>
      <c r="K125" s="13"/>
    </row>
    <row r="126" spans="1:11" ht="19.5" customHeight="1">
      <c r="A126" s="2" t="s">
        <v>256</v>
      </c>
      <c r="B126" s="2" t="s">
        <v>16</v>
      </c>
      <c r="C126" s="2" t="s">
        <v>13</v>
      </c>
      <c r="D126" s="2" t="s">
        <v>11</v>
      </c>
      <c r="E126" s="4" t="s">
        <v>257</v>
      </c>
      <c r="F126" s="3">
        <f t="shared" si="1"/>
        <v>27330</v>
      </c>
      <c r="G126" s="18">
        <v>5330</v>
      </c>
      <c r="H126" s="19"/>
      <c r="I126" s="18">
        <v>22000</v>
      </c>
      <c r="J126" s="20"/>
      <c r="K126" s="19"/>
    </row>
    <row r="127" spans="1:11" ht="19.5" customHeight="1">
      <c r="A127" s="2" t="s">
        <v>258</v>
      </c>
      <c r="B127" s="2" t="s">
        <v>16</v>
      </c>
      <c r="C127" s="2" t="s">
        <v>14</v>
      </c>
      <c r="D127" s="2" t="s">
        <v>24</v>
      </c>
      <c r="E127" s="4" t="s">
        <v>259</v>
      </c>
      <c r="F127" s="3">
        <f t="shared" si="1"/>
        <v>34500</v>
      </c>
      <c r="G127" s="12">
        <f>G128</f>
        <v>12500</v>
      </c>
      <c r="H127" s="13"/>
      <c r="I127" s="12">
        <f>I128</f>
        <v>22000</v>
      </c>
      <c r="J127" s="14"/>
      <c r="K127" s="13"/>
    </row>
    <row r="128" spans="1:11" ht="19.5" customHeight="1">
      <c r="A128" s="2" t="s">
        <v>260</v>
      </c>
      <c r="B128" s="2" t="s">
        <v>16</v>
      </c>
      <c r="C128" s="2" t="s">
        <v>14</v>
      </c>
      <c r="D128" s="2" t="s">
        <v>11</v>
      </c>
      <c r="E128" s="4" t="s">
        <v>261</v>
      </c>
      <c r="F128" s="3">
        <f t="shared" si="1"/>
        <v>34500</v>
      </c>
      <c r="G128" s="18">
        <v>12500</v>
      </c>
      <c r="H128" s="19"/>
      <c r="I128" s="18">
        <v>22000</v>
      </c>
      <c r="J128" s="20"/>
      <c r="K128" s="19"/>
    </row>
    <row r="129" spans="1:11" ht="36" customHeight="1">
      <c r="A129" s="2" t="s">
        <v>262</v>
      </c>
      <c r="B129" s="2" t="s">
        <v>16</v>
      </c>
      <c r="C129" s="2" t="s">
        <v>15</v>
      </c>
      <c r="D129" s="2" t="s">
        <v>24</v>
      </c>
      <c r="E129" s="4" t="s">
        <v>263</v>
      </c>
      <c r="F129" s="3">
        <f t="shared" si="1"/>
        <v>0</v>
      </c>
      <c r="G129" s="12">
        <f>G130</f>
        <v>0</v>
      </c>
      <c r="H129" s="13"/>
      <c r="I129" s="12">
        <v>0</v>
      </c>
      <c r="J129" s="14"/>
      <c r="K129" s="13"/>
    </row>
    <row r="130" spans="1:11" ht="36" customHeight="1">
      <c r="A130" s="2" t="s">
        <v>264</v>
      </c>
      <c r="B130" s="2" t="s">
        <v>16</v>
      </c>
      <c r="C130" s="2" t="s">
        <v>15</v>
      </c>
      <c r="D130" s="2" t="s">
        <v>11</v>
      </c>
      <c r="E130" s="4" t="s">
        <v>265</v>
      </c>
      <c r="F130" s="3">
        <f t="shared" si="1"/>
        <v>0</v>
      </c>
      <c r="G130" s="12">
        <v>0</v>
      </c>
      <c r="H130" s="13"/>
      <c r="I130" s="12">
        <v>0</v>
      </c>
      <c r="J130" s="14"/>
      <c r="K130" s="13"/>
    </row>
    <row r="131" spans="1:11" ht="36" customHeight="1">
      <c r="A131" s="2" t="s">
        <v>266</v>
      </c>
      <c r="B131" s="2" t="s">
        <v>16</v>
      </c>
      <c r="C131" s="2" t="s">
        <v>16</v>
      </c>
      <c r="D131" s="2" t="s">
        <v>24</v>
      </c>
      <c r="E131" s="4" t="s">
        <v>267</v>
      </c>
      <c r="F131" s="3">
        <f t="shared" si="1"/>
        <v>0</v>
      </c>
      <c r="G131" s="12">
        <f>G132</f>
        <v>0</v>
      </c>
      <c r="H131" s="13"/>
      <c r="I131" s="12">
        <v>0</v>
      </c>
      <c r="J131" s="14"/>
      <c r="K131" s="13"/>
    </row>
    <row r="132" spans="1:11" ht="34.5" customHeight="1">
      <c r="A132" s="2" t="s">
        <v>268</v>
      </c>
      <c r="B132" s="2" t="s">
        <v>16</v>
      </c>
      <c r="C132" s="2" t="s">
        <v>16</v>
      </c>
      <c r="D132" s="2" t="s">
        <v>11</v>
      </c>
      <c r="E132" s="4" t="s">
        <v>269</v>
      </c>
      <c r="F132" s="3">
        <f t="shared" si="1"/>
        <v>0</v>
      </c>
      <c r="G132" s="12">
        <v>0</v>
      </c>
      <c r="H132" s="13"/>
      <c r="I132" s="12">
        <v>0</v>
      </c>
      <c r="J132" s="14"/>
      <c r="K132" s="13"/>
    </row>
    <row r="133" spans="1:11" ht="39.75" customHeight="1">
      <c r="A133" s="2" t="s">
        <v>270</v>
      </c>
      <c r="B133" s="2" t="s">
        <v>17</v>
      </c>
      <c r="C133" s="2" t="s">
        <v>24</v>
      </c>
      <c r="D133" s="2" t="s">
        <v>24</v>
      </c>
      <c r="E133" s="4" t="s">
        <v>271</v>
      </c>
      <c r="F133" s="3">
        <f t="shared" si="1"/>
        <v>5000</v>
      </c>
      <c r="G133" s="12">
        <f>G134+G138+G143+G148+G150+G152</f>
        <v>5000</v>
      </c>
      <c r="H133" s="13"/>
      <c r="I133" s="12">
        <v>0</v>
      </c>
      <c r="J133" s="14"/>
      <c r="K133" s="13"/>
    </row>
    <row r="134" spans="1:11" ht="19.5" customHeight="1">
      <c r="A134" s="2" t="s">
        <v>272</v>
      </c>
      <c r="B134" s="2" t="s">
        <v>17</v>
      </c>
      <c r="C134" s="2" t="s">
        <v>11</v>
      </c>
      <c r="D134" s="2" t="s">
        <v>24</v>
      </c>
      <c r="E134" s="4" t="s">
        <v>273</v>
      </c>
      <c r="F134" s="3">
        <f t="shared" si="1"/>
        <v>5000</v>
      </c>
      <c r="G134" s="12">
        <f>G135+G136+G137</f>
        <v>5000</v>
      </c>
      <c r="H134" s="13"/>
      <c r="I134" s="12">
        <v>0</v>
      </c>
      <c r="J134" s="14"/>
      <c r="K134" s="13"/>
    </row>
    <row r="135" spans="1:11" ht="19.5" customHeight="1">
      <c r="A135" s="2" t="s">
        <v>274</v>
      </c>
      <c r="B135" s="2" t="s">
        <v>17</v>
      </c>
      <c r="C135" s="2" t="s">
        <v>11</v>
      </c>
      <c r="D135" s="2" t="s">
        <v>11</v>
      </c>
      <c r="E135" s="4" t="s">
        <v>275</v>
      </c>
      <c r="F135" s="3">
        <f t="shared" si="1"/>
        <v>0</v>
      </c>
      <c r="G135" s="12">
        <v>0</v>
      </c>
      <c r="H135" s="13"/>
      <c r="I135" s="12">
        <v>0</v>
      </c>
      <c r="J135" s="14"/>
      <c r="K135" s="13"/>
    </row>
    <row r="136" spans="1:11" ht="19.5" customHeight="1">
      <c r="A136" s="2" t="s">
        <v>276</v>
      </c>
      <c r="B136" s="2" t="s">
        <v>17</v>
      </c>
      <c r="C136" s="2" t="s">
        <v>11</v>
      </c>
      <c r="D136" s="2" t="s">
        <v>12</v>
      </c>
      <c r="E136" s="4" t="s">
        <v>277</v>
      </c>
      <c r="F136" s="3">
        <f t="shared" si="1"/>
        <v>0</v>
      </c>
      <c r="G136" s="12">
        <v>0</v>
      </c>
      <c r="H136" s="13"/>
      <c r="I136" s="12">
        <v>0</v>
      </c>
      <c r="J136" s="14"/>
      <c r="K136" s="13"/>
    </row>
    <row r="137" spans="1:11" ht="19.5" customHeight="1">
      <c r="A137" s="2" t="s">
        <v>278</v>
      </c>
      <c r="B137" s="2" t="s">
        <v>17</v>
      </c>
      <c r="C137" s="2" t="s">
        <v>11</v>
      </c>
      <c r="D137" s="2" t="s">
        <v>13</v>
      </c>
      <c r="E137" s="4" t="s">
        <v>279</v>
      </c>
      <c r="F137" s="3">
        <f t="shared" si="1"/>
        <v>5000</v>
      </c>
      <c r="G137" s="18">
        <v>5000</v>
      </c>
      <c r="H137" s="19"/>
      <c r="I137" s="12">
        <v>0</v>
      </c>
      <c r="J137" s="14"/>
      <c r="K137" s="13"/>
    </row>
    <row r="138" spans="1:11" ht="19.5" customHeight="1">
      <c r="A138" s="2" t="s">
        <v>280</v>
      </c>
      <c r="B138" s="2" t="s">
        <v>17</v>
      </c>
      <c r="C138" s="2" t="s">
        <v>12</v>
      </c>
      <c r="D138" s="2" t="s">
        <v>24</v>
      </c>
      <c r="E138" s="4" t="s">
        <v>281</v>
      </c>
      <c r="F138" s="3">
        <f t="shared" si="1"/>
        <v>0</v>
      </c>
      <c r="G138" s="12">
        <f>G139+G140+G141+G142</f>
        <v>0</v>
      </c>
      <c r="H138" s="13"/>
      <c r="I138" s="12">
        <v>0</v>
      </c>
      <c r="J138" s="14"/>
      <c r="K138" s="13"/>
    </row>
    <row r="139" spans="1:11" ht="19.5" customHeight="1">
      <c r="A139" s="2" t="s">
        <v>282</v>
      </c>
      <c r="B139" s="2" t="s">
        <v>17</v>
      </c>
      <c r="C139" s="2" t="s">
        <v>12</v>
      </c>
      <c r="D139" s="2" t="s">
        <v>11</v>
      </c>
      <c r="E139" s="4" t="s">
        <v>283</v>
      </c>
      <c r="F139" s="3">
        <f aca="true" t="shared" si="2" ref="F139:F202">G139+I139</f>
        <v>0</v>
      </c>
      <c r="G139" s="12">
        <v>0</v>
      </c>
      <c r="H139" s="13"/>
      <c r="I139" s="12">
        <v>0</v>
      </c>
      <c r="J139" s="14"/>
      <c r="K139" s="13"/>
    </row>
    <row r="140" spans="1:11" ht="19.5" customHeight="1">
      <c r="A140" s="2" t="s">
        <v>284</v>
      </c>
      <c r="B140" s="2" t="s">
        <v>17</v>
      </c>
      <c r="C140" s="2" t="s">
        <v>12</v>
      </c>
      <c r="D140" s="2" t="s">
        <v>12</v>
      </c>
      <c r="E140" s="4" t="s">
        <v>285</v>
      </c>
      <c r="F140" s="3">
        <f t="shared" si="2"/>
        <v>0</v>
      </c>
      <c r="G140" s="12">
        <v>0</v>
      </c>
      <c r="H140" s="13"/>
      <c r="I140" s="12">
        <v>0</v>
      </c>
      <c r="J140" s="14"/>
      <c r="K140" s="13"/>
    </row>
    <row r="141" spans="1:11" ht="19.5" customHeight="1">
      <c r="A141" s="2" t="s">
        <v>286</v>
      </c>
      <c r="B141" s="2" t="s">
        <v>17</v>
      </c>
      <c r="C141" s="2" t="s">
        <v>12</v>
      </c>
      <c r="D141" s="2" t="s">
        <v>13</v>
      </c>
      <c r="E141" s="4" t="s">
        <v>287</v>
      </c>
      <c r="F141" s="3">
        <f t="shared" si="2"/>
        <v>0</v>
      </c>
      <c r="G141" s="12">
        <v>0</v>
      </c>
      <c r="H141" s="13"/>
      <c r="I141" s="12">
        <v>0</v>
      </c>
      <c r="J141" s="14"/>
      <c r="K141" s="13"/>
    </row>
    <row r="142" spans="1:11" ht="19.5" customHeight="1">
      <c r="A142" s="2" t="s">
        <v>288</v>
      </c>
      <c r="B142" s="2" t="s">
        <v>17</v>
      </c>
      <c r="C142" s="2" t="s">
        <v>12</v>
      </c>
      <c r="D142" s="2" t="s">
        <v>14</v>
      </c>
      <c r="E142" s="4" t="s">
        <v>289</v>
      </c>
      <c r="F142" s="3">
        <f t="shared" si="2"/>
        <v>0</v>
      </c>
      <c r="G142" s="12">
        <v>0</v>
      </c>
      <c r="H142" s="13"/>
      <c r="I142" s="12">
        <v>0</v>
      </c>
      <c r="J142" s="14"/>
      <c r="K142" s="13"/>
    </row>
    <row r="143" spans="1:11" ht="19.5" customHeight="1">
      <c r="A143" s="2" t="s">
        <v>290</v>
      </c>
      <c r="B143" s="2" t="s">
        <v>17</v>
      </c>
      <c r="C143" s="2" t="s">
        <v>13</v>
      </c>
      <c r="D143" s="2" t="s">
        <v>24</v>
      </c>
      <c r="E143" s="4" t="s">
        <v>291</v>
      </c>
      <c r="F143" s="3">
        <f t="shared" si="2"/>
        <v>0</v>
      </c>
      <c r="G143" s="12">
        <f>G144+G145+G146+G147</f>
        <v>0</v>
      </c>
      <c r="H143" s="13"/>
      <c r="I143" s="12">
        <v>0</v>
      </c>
      <c r="J143" s="14"/>
      <c r="K143" s="13"/>
    </row>
    <row r="144" spans="1:11" ht="19.5" customHeight="1">
      <c r="A144" s="2" t="s">
        <v>292</v>
      </c>
      <c r="B144" s="2" t="s">
        <v>17</v>
      </c>
      <c r="C144" s="2" t="s">
        <v>13</v>
      </c>
      <c r="D144" s="2" t="s">
        <v>11</v>
      </c>
      <c r="E144" s="4" t="s">
        <v>293</v>
      </c>
      <c r="F144" s="3">
        <f t="shared" si="2"/>
        <v>0</v>
      </c>
      <c r="G144" s="12">
        <v>0</v>
      </c>
      <c r="H144" s="13"/>
      <c r="I144" s="12">
        <v>0</v>
      </c>
      <c r="J144" s="14"/>
      <c r="K144" s="13"/>
    </row>
    <row r="145" spans="1:11" ht="19.5" customHeight="1">
      <c r="A145" s="2" t="s">
        <v>294</v>
      </c>
      <c r="B145" s="2" t="s">
        <v>17</v>
      </c>
      <c r="C145" s="2" t="s">
        <v>13</v>
      </c>
      <c r="D145" s="2" t="s">
        <v>12</v>
      </c>
      <c r="E145" s="4" t="s">
        <v>295</v>
      </c>
      <c r="F145" s="3">
        <f t="shared" si="2"/>
        <v>0</v>
      </c>
      <c r="G145" s="12">
        <v>0</v>
      </c>
      <c r="H145" s="13"/>
      <c r="I145" s="12">
        <v>0</v>
      </c>
      <c r="J145" s="14"/>
      <c r="K145" s="13"/>
    </row>
    <row r="146" spans="1:11" ht="19.5" customHeight="1">
      <c r="A146" s="2" t="s">
        <v>296</v>
      </c>
      <c r="B146" s="2" t="s">
        <v>17</v>
      </c>
      <c r="C146" s="2" t="s">
        <v>13</v>
      </c>
      <c r="D146" s="2" t="s">
        <v>13</v>
      </c>
      <c r="E146" s="4" t="s">
        <v>297</v>
      </c>
      <c r="F146" s="3">
        <f t="shared" si="2"/>
        <v>0</v>
      </c>
      <c r="G146" s="12">
        <v>0</v>
      </c>
      <c r="H146" s="13"/>
      <c r="I146" s="12">
        <v>0</v>
      </c>
      <c r="J146" s="14"/>
      <c r="K146" s="13"/>
    </row>
    <row r="147" spans="1:11" ht="36.75" customHeight="1">
      <c r="A147" s="2" t="s">
        <v>298</v>
      </c>
      <c r="B147" s="2" t="s">
        <v>17</v>
      </c>
      <c r="C147" s="2" t="s">
        <v>13</v>
      </c>
      <c r="D147" s="2" t="s">
        <v>14</v>
      </c>
      <c r="E147" s="4" t="s">
        <v>299</v>
      </c>
      <c r="F147" s="3">
        <f t="shared" si="2"/>
        <v>0</v>
      </c>
      <c r="G147" s="12">
        <v>0</v>
      </c>
      <c r="H147" s="13"/>
      <c r="I147" s="12">
        <v>0</v>
      </c>
      <c r="J147" s="14"/>
      <c r="K147" s="13"/>
    </row>
    <row r="148" spans="1:11" ht="19.5" customHeight="1">
      <c r="A148" s="2" t="s">
        <v>300</v>
      </c>
      <c r="B148" s="2" t="s">
        <v>17</v>
      </c>
      <c r="C148" s="2" t="s">
        <v>14</v>
      </c>
      <c r="D148" s="2" t="s">
        <v>24</v>
      </c>
      <c r="E148" s="4" t="s">
        <v>301</v>
      </c>
      <c r="F148" s="3">
        <f t="shared" si="2"/>
        <v>0</v>
      </c>
      <c r="G148" s="12">
        <f>G149</f>
        <v>0</v>
      </c>
      <c r="H148" s="13"/>
      <c r="I148" s="12">
        <v>0</v>
      </c>
      <c r="J148" s="14"/>
      <c r="K148" s="13"/>
    </row>
    <row r="149" spans="1:11" ht="19.5" customHeight="1">
      <c r="A149" s="2" t="s">
        <v>302</v>
      </c>
      <c r="B149" s="2" t="s">
        <v>17</v>
      </c>
      <c r="C149" s="2" t="s">
        <v>14</v>
      </c>
      <c r="D149" s="2" t="s">
        <v>11</v>
      </c>
      <c r="E149" s="4" t="s">
        <v>303</v>
      </c>
      <c r="F149" s="3">
        <f t="shared" si="2"/>
        <v>0</v>
      </c>
      <c r="G149" s="12">
        <v>0</v>
      </c>
      <c r="H149" s="13"/>
      <c r="I149" s="12">
        <v>0</v>
      </c>
      <c r="J149" s="14"/>
      <c r="K149" s="13"/>
    </row>
    <row r="150" spans="1:11" ht="30.75" customHeight="1">
      <c r="A150" s="2" t="s">
        <v>304</v>
      </c>
      <c r="B150" s="2" t="s">
        <v>17</v>
      </c>
      <c r="C150" s="2" t="s">
        <v>15</v>
      </c>
      <c r="D150" s="2" t="s">
        <v>24</v>
      </c>
      <c r="E150" s="4" t="s">
        <v>305</v>
      </c>
      <c r="F150" s="3">
        <f t="shared" si="2"/>
        <v>0</v>
      </c>
      <c r="G150" s="12">
        <f>G151</f>
        <v>0</v>
      </c>
      <c r="H150" s="13"/>
      <c r="I150" s="12">
        <v>0</v>
      </c>
      <c r="J150" s="14"/>
      <c r="K150" s="13"/>
    </row>
    <row r="151" spans="1:11" ht="34.5" customHeight="1">
      <c r="A151" s="2" t="s">
        <v>306</v>
      </c>
      <c r="B151" s="2" t="s">
        <v>17</v>
      </c>
      <c r="C151" s="2" t="s">
        <v>15</v>
      </c>
      <c r="D151" s="2" t="s">
        <v>11</v>
      </c>
      <c r="E151" s="4" t="s">
        <v>307</v>
      </c>
      <c r="F151" s="3">
        <f t="shared" si="2"/>
        <v>0</v>
      </c>
      <c r="G151" s="12">
        <v>0</v>
      </c>
      <c r="H151" s="13"/>
      <c r="I151" s="12">
        <v>0</v>
      </c>
      <c r="J151" s="14"/>
      <c r="K151" s="13"/>
    </row>
    <row r="152" spans="1:11" ht="19.5" customHeight="1">
      <c r="A152" s="2" t="s">
        <v>308</v>
      </c>
      <c r="B152" s="2" t="s">
        <v>17</v>
      </c>
      <c r="C152" s="2" t="s">
        <v>16</v>
      </c>
      <c r="D152" s="2" t="s">
        <v>24</v>
      </c>
      <c r="E152" s="4" t="s">
        <v>309</v>
      </c>
      <c r="F152" s="3">
        <f t="shared" si="2"/>
        <v>0</v>
      </c>
      <c r="G152" s="12">
        <f>G153+G154</f>
        <v>0</v>
      </c>
      <c r="H152" s="13"/>
      <c r="I152" s="12">
        <v>0</v>
      </c>
      <c r="J152" s="14"/>
      <c r="K152" s="13"/>
    </row>
    <row r="153" spans="1:11" ht="19.5" customHeight="1">
      <c r="A153" s="2" t="s">
        <v>310</v>
      </c>
      <c r="B153" s="2" t="s">
        <v>17</v>
      </c>
      <c r="C153" s="2" t="s">
        <v>16</v>
      </c>
      <c r="D153" s="2" t="s">
        <v>11</v>
      </c>
      <c r="E153" s="4" t="s">
        <v>311</v>
      </c>
      <c r="F153" s="3">
        <f t="shared" si="2"/>
        <v>0</v>
      </c>
      <c r="G153" s="12">
        <v>0</v>
      </c>
      <c r="H153" s="13"/>
      <c r="I153" s="12">
        <v>0</v>
      </c>
      <c r="J153" s="14"/>
      <c r="K153" s="13"/>
    </row>
    <row r="154" spans="1:11" ht="19.5" customHeight="1">
      <c r="A154" s="2" t="s">
        <v>312</v>
      </c>
      <c r="B154" s="2" t="s">
        <v>17</v>
      </c>
      <c r="C154" s="2" t="s">
        <v>16</v>
      </c>
      <c r="D154" s="2" t="s">
        <v>12</v>
      </c>
      <c r="E154" s="4" t="s">
        <v>313</v>
      </c>
      <c r="F154" s="3">
        <f t="shared" si="2"/>
        <v>0</v>
      </c>
      <c r="G154" s="12">
        <v>0</v>
      </c>
      <c r="H154" s="13"/>
      <c r="I154" s="12">
        <v>0</v>
      </c>
      <c r="J154" s="14"/>
      <c r="K154" s="13"/>
    </row>
    <row r="155" spans="1:11" ht="36" customHeight="1">
      <c r="A155" s="9" t="s">
        <v>314</v>
      </c>
      <c r="B155" s="9" t="s">
        <v>18</v>
      </c>
      <c r="C155" s="9" t="s">
        <v>24</v>
      </c>
      <c r="D155" s="9" t="s">
        <v>24</v>
      </c>
      <c r="E155" s="10" t="s">
        <v>315</v>
      </c>
      <c r="F155" s="11">
        <f>G155+I155</f>
        <v>9400</v>
      </c>
      <c r="G155" s="15">
        <f>G156+G158+G166+G170+G174+G176</f>
        <v>9400</v>
      </c>
      <c r="H155" s="16"/>
      <c r="I155" s="15">
        <f>I158</f>
        <v>0</v>
      </c>
      <c r="J155" s="17"/>
      <c r="K155" s="16"/>
    </row>
    <row r="156" spans="1:11" ht="19.5" customHeight="1">
      <c r="A156" s="2" t="s">
        <v>316</v>
      </c>
      <c r="B156" s="2" t="s">
        <v>18</v>
      </c>
      <c r="C156" s="2" t="s">
        <v>11</v>
      </c>
      <c r="D156" s="2" t="s">
        <v>24</v>
      </c>
      <c r="E156" s="4" t="s">
        <v>317</v>
      </c>
      <c r="F156" s="3">
        <f t="shared" si="2"/>
        <v>0</v>
      </c>
      <c r="G156" s="12">
        <f>G157</f>
        <v>0</v>
      </c>
      <c r="H156" s="13"/>
      <c r="I156" s="12">
        <v>0</v>
      </c>
      <c r="J156" s="14"/>
      <c r="K156" s="13"/>
    </row>
    <row r="157" spans="1:11" ht="19.5" customHeight="1">
      <c r="A157" s="2" t="s">
        <v>318</v>
      </c>
      <c r="B157" s="2" t="s">
        <v>18</v>
      </c>
      <c r="C157" s="2" t="s">
        <v>11</v>
      </c>
      <c r="D157" s="2" t="s">
        <v>11</v>
      </c>
      <c r="E157" s="4" t="s">
        <v>319</v>
      </c>
      <c r="F157" s="3">
        <f t="shared" si="2"/>
        <v>0</v>
      </c>
      <c r="G157" s="12">
        <v>0</v>
      </c>
      <c r="H157" s="13"/>
      <c r="I157" s="12">
        <f>'[1]hatvac6'!J358</f>
        <v>0</v>
      </c>
      <c r="J157" s="14"/>
      <c r="K157" s="13"/>
    </row>
    <row r="158" spans="1:11" ht="19.5" customHeight="1">
      <c r="A158" s="2" t="s">
        <v>320</v>
      </c>
      <c r="B158" s="2" t="s">
        <v>18</v>
      </c>
      <c r="C158" s="2" t="s">
        <v>12</v>
      </c>
      <c r="D158" s="2" t="s">
        <v>24</v>
      </c>
      <c r="E158" s="4" t="s">
        <v>321</v>
      </c>
      <c r="F158" s="3">
        <f t="shared" si="2"/>
        <v>9400</v>
      </c>
      <c r="G158" s="12">
        <f>G162</f>
        <v>9400</v>
      </c>
      <c r="H158" s="13"/>
      <c r="I158" s="12">
        <v>0</v>
      </c>
      <c r="J158" s="14"/>
      <c r="K158" s="13"/>
    </row>
    <row r="159" spans="1:11" ht="19.5" customHeight="1">
      <c r="A159" s="2" t="s">
        <v>322</v>
      </c>
      <c r="B159" s="2" t="s">
        <v>18</v>
      </c>
      <c r="C159" s="2" t="s">
        <v>12</v>
      </c>
      <c r="D159" s="2" t="s">
        <v>11</v>
      </c>
      <c r="E159" s="4" t="s">
        <v>323</v>
      </c>
      <c r="F159" s="3">
        <f t="shared" si="2"/>
        <v>0</v>
      </c>
      <c r="G159" s="12">
        <v>0</v>
      </c>
      <c r="H159" s="13"/>
      <c r="I159" s="12">
        <v>0</v>
      </c>
      <c r="J159" s="14"/>
      <c r="K159" s="13"/>
    </row>
    <row r="160" spans="1:11" ht="19.5" customHeight="1">
      <c r="A160" s="2" t="s">
        <v>324</v>
      </c>
      <c r="B160" s="2" t="s">
        <v>18</v>
      </c>
      <c r="C160" s="2" t="s">
        <v>12</v>
      </c>
      <c r="D160" s="2" t="s">
        <v>12</v>
      </c>
      <c r="E160" s="4" t="s">
        <v>325</v>
      </c>
      <c r="F160" s="3">
        <f t="shared" si="2"/>
        <v>0</v>
      </c>
      <c r="G160" s="12">
        <v>0</v>
      </c>
      <c r="H160" s="13"/>
      <c r="I160" s="12">
        <v>0</v>
      </c>
      <c r="J160" s="14"/>
      <c r="K160" s="13"/>
    </row>
    <row r="161" spans="1:11" ht="19.5" customHeight="1">
      <c r="A161" s="2" t="s">
        <v>326</v>
      </c>
      <c r="B161" s="2" t="s">
        <v>18</v>
      </c>
      <c r="C161" s="2" t="s">
        <v>12</v>
      </c>
      <c r="D161" s="2" t="s">
        <v>13</v>
      </c>
      <c r="E161" s="4" t="s">
        <v>327</v>
      </c>
      <c r="F161" s="3">
        <f t="shared" si="2"/>
        <v>0</v>
      </c>
      <c r="G161" s="12">
        <v>0</v>
      </c>
      <c r="H161" s="13"/>
      <c r="I161" s="12">
        <v>0</v>
      </c>
      <c r="J161" s="14"/>
      <c r="K161" s="13"/>
    </row>
    <row r="162" spans="1:11" ht="19.5" customHeight="1">
      <c r="A162" s="2" t="s">
        <v>328</v>
      </c>
      <c r="B162" s="2" t="s">
        <v>18</v>
      </c>
      <c r="C162" s="2" t="s">
        <v>12</v>
      </c>
      <c r="D162" s="2" t="s">
        <v>14</v>
      </c>
      <c r="E162" s="4" t="s">
        <v>329</v>
      </c>
      <c r="F162" s="3">
        <f t="shared" si="2"/>
        <v>9400</v>
      </c>
      <c r="G162" s="18">
        <v>9400</v>
      </c>
      <c r="H162" s="19"/>
      <c r="I162" s="12">
        <f>'[1]hatvac6'!J396</f>
        <v>0</v>
      </c>
      <c r="J162" s="14"/>
      <c r="K162" s="13"/>
    </row>
    <row r="163" spans="1:11" ht="19.5" customHeight="1">
      <c r="A163" s="2" t="s">
        <v>330</v>
      </c>
      <c r="B163" s="2" t="s">
        <v>18</v>
      </c>
      <c r="C163" s="2" t="s">
        <v>12</v>
      </c>
      <c r="D163" s="2" t="s">
        <v>15</v>
      </c>
      <c r="E163" s="4" t="s">
        <v>331</v>
      </c>
      <c r="F163" s="3">
        <f t="shared" si="2"/>
        <v>0</v>
      </c>
      <c r="G163" s="12">
        <v>0</v>
      </c>
      <c r="H163" s="13"/>
      <c r="I163" s="12">
        <v>0</v>
      </c>
      <c r="J163" s="14"/>
      <c r="K163" s="13"/>
    </row>
    <row r="164" spans="1:11" ht="19.5" customHeight="1">
      <c r="A164" s="2" t="s">
        <v>332</v>
      </c>
      <c r="B164" s="2" t="s">
        <v>18</v>
      </c>
      <c r="C164" s="2" t="s">
        <v>12</v>
      </c>
      <c r="D164" s="2" t="s">
        <v>16</v>
      </c>
      <c r="E164" s="4" t="s">
        <v>333</v>
      </c>
      <c r="F164" s="3">
        <f t="shared" si="2"/>
        <v>0</v>
      </c>
      <c r="G164" s="12">
        <v>0</v>
      </c>
      <c r="H164" s="13"/>
      <c r="I164" s="12">
        <v>0</v>
      </c>
      <c r="J164" s="14"/>
      <c r="K164" s="13"/>
    </row>
    <row r="165" spans="1:11" ht="32.25" customHeight="1">
      <c r="A165" s="2" t="s">
        <v>334</v>
      </c>
      <c r="B165" s="2" t="s">
        <v>18</v>
      </c>
      <c r="C165" s="2" t="s">
        <v>12</v>
      </c>
      <c r="D165" s="2" t="s">
        <v>17</v>
      </c>
      <c r="E165" s="4" t="s">
        <v>335</v>
      </c>
      <c r="F165" s="3">
        <f t="shared" si="2"/>
        <v>0</v>
      </c>
      <c r="G165" s="12">
        <v>0</v>
      </c>
      <c r="H165" s="13"/>
      <c r="I165" s="12">
        <v>0</v>
      </c>
      <c r="J165" s="14"/>
      <c r="K165" s="13"/>
    </row>
    <row r="166" spans="1:11" ht="33.75" customHeight="1">
      <c r="A166" s="2" t="s">
        <v>336</v>
      </c>
      <c r="B166" s="2" t="s">
        <v>18</v>
      </c>
      <c r="C166" s="2" t="s">
        <v>13</v>
      </c>
      <c r="D166" s="2" t="s">
        <v>24</v>
      </c>
      <c r="E166" s="4" t="s">
        <v>337</v>
      </c>
      <c r="F166" s="3">
        <f t="shared" si="2"/>
        <v>0</v>
      </c>
      <c r="G166" s="12">
        <f>G167+G168+G169</f>
        <v>0</v>
      </c>
      <c r="H166" s="13"/>
      <c r="I166" s="12">
        <v>0</v>
      </c>
      <c r="J166" s="14"/>
      <c r="K166" s="13"/>
    </row>
    <row r="167" spans="1:11" ht="19.5" customHeight="1">
      <c r="A167" s="2" t="s">
        <v>338</v>
      </c>
      <c r="B167" s="2" t="s">
        <v>18</v>
      </c>
      <c r="C167" s="2" t="s">
        <v>13</v>
      </c>
      <c r="D167" s="2" t="s">
        <v>11</v>
      </c>
      <c r="E167" s="4" t="s">
        <v>339</v>
      </c>
      <c r="F167" s="3">
        <f t="shared" si="2"/>
        <v>0</v>
      </c>
      <c r="G167" s="12">
        <v>0</v>
      </c>
      <c r="H167" s="13"/>
      <c r="I167" s="12">
        <v>0</v>
      </c>
      <c r="J167" s="14"/>
      <c r="K167" s="13"/>
    </row>
    <row r="168" spans="1:11" ht="19.5" customHeight="1">
      <c r="A168" s="2" t="s">
        <v>340</v>
      </c>
      <c r="B168" s="2" t="s">
        <v>18</v>
      </c>
      <c r="C168" s="2" t="s">
        <v>13</v>
      </c>
      <c r="D168" s="2" t="s">
        <v>12</v>
      </c>
      <c r="E168" s="4" t="s">
        <v>341</v>
      </c>
      <c r="F168" s="3">
        <f t="shared" si="2"/>
        <v>0</v>
      </c>
      <c r="G168" s="12">
        <v>0</v>
      </c>
      <c r="H168" s="13"/>
      <c r="I168" s="12">
        <v>0</v>
      </c>
      <c r="J168" s="14"/>
      <c r="K168" s="13"/>
    </row>
    <row r="169" spans="1:11" ht="19.5" customHeight="1">
      <c r="A169" s="2" t="s">
        <v>342</v>
      </c>
      <c r="B169" s="2" t="s">
        <v>18</v>
      </c>
      <c r="C169" s="2" t="s">
        <v>13</v>
      </c>
      <c r="D169" s="2" t="s">
        <v>13</v>
      </c>
      <c r="E169" s="4" t="s">
        <v>343</v>
      </c>
      <c r="F169" s="3">
        <f t="shared" si="2"/>
        <v>0</v>
      </c>
      <c r="G169" s="12">
        <v>0</v>
      </c>
      <c r="H169" s="13"/>
      <c r="I169" s="12">
        <v>0</v>
      </c>
      <c r="J169" s="14"/>
      <c r="K169" s="13"/>
    </row>
    <row r="170" spans="1:11" ht="19.5" customHeight="1">
      <c r="A170" s="2" t="s">
        <v>344</v>
      </c>
      <c r="B170" s="2" t="s">
        <v>18</v>
      </c>
      <c r="C170" s="2" t="s">
        <v>14</v>
      </c>
      <c r="D170" s="2" t="s">
        <v>24</v>
      </c>
      <c r="E170" s="4" t="s">
        <v>345</v>
      </c>
      <c r="F170" s="3">
        <f t="shared" si="2"/>
        <v>0</v>
      </c>
      <c r="G170" s="12">
        <f>G171+G172+G173</f>
        <v>0</v>
      </c>
      <c r="H170" s="13"/>
      <c r="I170" s="12">
        <v>0</v>
      </c>
      <c r="J170" s="14"/>
      <c r="K170" s="13"/>
    </row>
    <row r="171" spans="1:11" ht="19.5" customHeight="1">
      <c r="A171" s="2" t="s">
        <v>346</v>
      </c>
      <c r="B171" s="2" t="s">
        <v>18</v>
      </c>
      <c r="C171" s="2" t="s">
        <v>14</v>
      </c>
      <c r="D171" s="2" t="s">
        <v>11</v>
      </c>
      <c r="E171" s="4" t="s">
        <v>347</v>
      </c>
      <c r="F171" s="3">
        <f t="shared" si="2"/>
        <v>0</v>
      </c>
      <c r="G171" s="12">
        <v>0</v>
      </c>
      <c r="H171" s="13"/>
      <c r="I171" s="12">
        <v>0</v>
      </c>
      <c r="J171" s="14"/>
      <c r="K171" s="13"/>
    </row>
    <row r="172" spans="1:11" ht="32.25" customHeight="1">
      <c r="A172" s="2" t="s">
        <v>348</v>
      </c>
      <c r="B172" s="2" t="s">
        <v>18</v>
      </c>
      <c r="C172" s="2" t="s">
        <v>14</v>
      </c>
      <c r="D172" s="2" t="s">
        <v>12</v>
      </c>
      <c r="E172" s="4" t="s">
        <v>349</v>
      </c>
      <c r="F172" s="3">
        <f t="shared" si="2"/>
        <v>0</v>
      </c>
      <c r="G172" s="12">
        <v>0</v>
      </c>
      <c r="H172" s="13"/>
      <c r="I172" s="12">
        <v>0</v>
      </c>
      <c r="J172" s="14"/>
      <c r="K172" s="13"/>
    </row>
    <row r="173" spans="1:11" ht="19.5" customHeight="1">
      <c r="A173" s="2" t="s">
        <v>350</v>
      </c>
      <c r="B173" s="2" t="s">
        <v>18</v>
      </c>
      <c r="C173" s="2" t="s">
        <v>14</v>
      </c>
      <c r="D173" s="2" t="s">
        <v>13</v>
      </c>
      <c r="E173" s="4" t="s">
        <v>351</v>
      </c>
      <c r="F173" s="3">
        <f t="shared" si="2"/>
        <v>0</v>
      </c>
      <c r="G173" s="12">
        <v>0</v>
      </c>
      <c r="H173" s="13"/>
      <c r="I173" s="12">
        <v>0</v>
      </c>
      <c r="J173" s="14"/>
      <c r="K173" s="13"/>
    </row>
    <row r="174" spans="1:11" ht="33.75" customHeight="1">
      <c r="A174" s="2" t="s">
        <v>352</v>
      </c>
      <c r="B174" s="2" t="s">
        <v>18</v>
      </c>
      <c r="C174" s="2" t="s">
        <v>15</v>
      </c>
      <c r="D174" s="2" t="s">
        <v>24</v>
      </c>
      <c r="E174" s="4" t="s">
        <v>353</v>
      </c>
      <c r="F174" s="3">
        <f t="shared" si="2"/>
        <v>0</v>
      </c>
      <c r="G174" s="12">
        <f>G175</f>
        <v>0</v>
      </c>
      <c r="H174" s="13"/>
      <c r="I174" s="12">
        <v>0</v>
      </c>
      <c r="J174" s="14"/>
      <c r="K174" s="13"/>
    </row>
    <row r="175" spans="1:11" ht="30" customHeight="1">
      <c r="A175" s="2" t="s">
        <v>354</v>
      </c>
      <c r="B175" s="2" t="s">
        <v>18</v>
      </c>
      <c r="C175" s="2" t="s">
        <v>15</v>
      </c>
      <c r="D175" s="2" t="s">
        <v>11</v>
      </c>
      <c r="E175" s="4" t="s">
        <v>355</v>
      </c>
      <c r="F175" s="3">
        <f t="shared" si="2"/>
        <v>0</v>
      </c>
      <c r="G175" s="12">
        <v>0</v>
      </c>
      <c r="H175" s="13"/>
      <c r="I175" s="12">
        <v>0</v>
      </c>
      <c r="J175" s="14"/>
      <c r="K175" s="13"/>
    </row>
    <row r="176" spans="1:11" ht="19.5" customHeight="1">
      <c r="A176" s="2" t="s">
        <v>356</v>
      </c>
      <c r="B176" s="2" t="s">
        <v>18</v>
      </c>
      <c r="C176" s="2" t="s">
        <v>16</v>
      </c>
      <c r="D176" s="2" t="s">
        <v>24</v>
      </c>
      <c r="E176" s="4" t="s">
        <v>357</v>
      </c>
      <c r="F176" s="3">
        <f t="shared" si="2"/>
        <v>0</v>
      </c>
      <c r="G176" s="12">
        <f>G177</f>
        <v>0</v>
      </c>
      <c r="H176" s="13"/>
      <c r="I176" s="12">
        <v>0</v>
      </c>
      <c r="J176" s="14"/>
      <c r="K176" s="13"/>
    </row>
    <row r="177" spans="1:11" ht="19.5" customHeight="1">
      <c r="A177" s="2" t="s">
        <v>358</v>
      </c>
      <c r="B177" s="2" t="s">
        <v>18</v>
      </c>
      <c r="C177" s="2" t="s">
        <v>16</v>
      </c>
      <c r="D177" s="2" t="s">
        <v>11</v>
      </c>
      <c r="E177" s="4" t="s">
        <v>359</v>
      </c>
      <c r="F177" s="3">
        <f t="shared" si="2"/>
        <v>0</v>
      </c>
      <c r="G177" s="12">
        <v>0</v>
      </c>
      <c r="H177" s="13"/>
      <c r="I177" s="12">
        <v>0</v>
      </c>
      <c r="J177" s="14"/>
      <c r="K177" s="13"/>
    </row>
    <row r="178" spans="1:11" ht="39.75" customHeight="1">
      <c r="A178" s="9" t="s">
        <v>360</v>
      </c>
      <c r="B178" s="9" t="s">
        <v>214</v>
      </c>
      <c r="C178" s="9" t="s">
        <v>24</v>
      </c>
      <c r="D178" s="9" t="s">
        <v>24</v>
      </c>
      <c r="E178" s="10" t="s">
        <v>361</v>
      </c>
      <c r="F178" s="11">
        <f t="shared" si="2"/>
        <v>0</v>
      </c>
      <c r="G178" s="15">
        <f>G179+G182+G185+G188+G191+G194+G196+G198</f>
        <v>0</v>
      </c>
      <c r="H178" s="16"/>
      <c r="I178" s="15">
        <f>I179</f>
        <v>0</v>
      </c>
      <c r="J178" s="17"/>
      <c r="K178" s="16"/>
    </row>
    <row r="179" spans="1:11" ht="19.5" customHeight="1">
      <c r="A179" s="2" t="s">
        <v>362</v>
      </c>
      <c r="B179" s="2" t="s">
        <v>214</v>
      </c>
      <c r="C179" s="2" t="s">
        <v>11</v>
      </c>
      <c r="D179" s="2" t="s">
        <v>24</v>
      </c>
      <c r="E179" s="4" t="s">
        <v>363</v>
      </c>
      <c r="F179" s="3">
        <f t="shared" si="2"/>
        <v>0</v>
      </c>
      <c r="G179" s="12">
        <f>G180+G181</f>
        <v>0</v>
      </c>
      <c r="H179" s="13"/>
      <c r="I179" s="12">
        <f>I180</f>
        <v>0</v>
      </c>
      <c r="J179" s="14"/>
      <c r="K179" s="13"/>
    </row>
    <row r="180" spans="1:11" ht="19.5" customHeight="1">
      <c r="A180" s="2" t="s">
        <v>364</v>
      </c>
      <c r="B180" s="2" t="s">
        <v>214</v>
      </c>
      <c r="C180" s="2" t="s">
        <v>11</v>
      </c>
      <c r="D180" s="2" t="s">
        <v>11</v>
      </c>
      <c r="E180" s="4" t="s">
        <v>365</v>
      </c>
      <c r="F180" s="3">
        <f t="shared" si="2"/>
        <v>0</v>
      </c>
      <c r="G180" s="12">
        <f>'[1]hatvac6'!H433</f>
        <v>0</v>
      </c>
      <c r="H180" s="13"/>
      <c r="I180" s="12">
        <v>0</v>
      </c>
      <c r="J180" s="14"/>
      <c r="K180" s="13"/>
    </row>
    <row r="181" spans="1:11" ht="19.5" customHeight="1">
      <c r="A181" s="2" t="s">
        <v>366</v>
      </c>
      <c r="B181" s="2" t="s">
        <v>214</v>
      </c>
      <c r="C181" s="2" t="s">
        <v>11</v>
      </c>
      <c r="D181" s="2" t="s">
        <v>12</v>
      </c>
      <c r="E181" s="4" t="s">
        <v>367</v>
      </c>
      <c r="F181" s="3">
        <f t="shared" si="2"/>
        <v>0</v>
      </c>
      <c r="G181" s="12">
        <v>0</v>
      </c>
      <c r="H181" s="13"/>
      <c r="I181" s="12">
        <v>0</v>
      </c>
      <c r="J181" s="14"/>
      <c r="K181" s="13"/>
    </row>
    <row r="182" spans="1:11" ht="19.5" customHeight="1">
      <c r="A182" s="2" t="s">
        <v>368</v>
      </c>
      <c r="B182" s="2" t="s">
        <v>214</v>
      </c>
      <c r="C182" s="2" t="s">
        <v>12</v>
      </c>
      <c r="D182" s="2" t="s">
        <v>24</v>
      </c>
      <c r="E182" s="4" t="s">
        <v>369</v>
      </c>
      <c r="F182" s="3">
        <f t="shared" si="2"/>
        <v>0</v>
      </c>
      <c r="G182" s="12">
        <f>G183+G184</f>
        <v>0</v>
      </c>
      <c r="H182" s="13"/>
      <c r="I182" s="12">
        <v>0</v>
      </c>
      <c r="J182" s="14"/>
      <c r="K182" s="13"/>
    </row>
    <row r="183" spans="1:11" ht="19.5" customHeight="1">
      <c r="A183" s="2" t="s">
        <v>370</v>
      </c>
      <c r="B183" s="2" t="s">
        <v>214</v>
      </c>
      <c r="C183" s="2" t="s">
        <v>12</v>
      </c>
      <c r="D183" s="2" t="s">
        <v>11</v>
      </c>
      <c r="E183" s="4" t="s">
        <v>371</v>
      </c>
      <c r="F183" s="3">
        <f t="shared" si="2"/>
        <v>0</v>
      </c>
      <c r="G183" s="12">
        <v>0</v>
      </c>
      <c r="H183" s="13"/>
      <c r="I183" s="12">
        <v>0</v>
      </c>
      <c r="J183" s="14"/>
      <c r="K183" s="13"/>
    </row>
    <row r="184" spans="1:11" ht="19.5" customHeight="1">
      <c r="A184" s="2" t="s">
        <v>372</v>
      </c>
      <c r="B184" s="2" t="s">
        <v>214</v>
      </c>
      <c r="C184" s="2" t="s">
        <v>12</v>
      </c>
      <c r="D184" s="2" t="s">
        <v>12</v>
      </c>
      <c r="E184" s="4" t="s">
        <v>373</v>
      </c>
      <c r="F184" s="3">
        <f t="shared" si="2"/>
        <v>0</v>
      </c>
      <c r="G184" s="12">
        <v>0</v>
      </c>
      <c r="H184" s="13"/>
      <c r="I184" s="12">
        <v>0</v>
      </c>
      <c r="J184" s="14"/>
      <c r="K184" s="13"/>
    </row>
    <row r="185" spans="1:11" ht="34.5" customHeight="1">
      <c r="A185" s="2" t="s">
        <v>374</v>
      </c>
      <c r="B185" s="2" t="s">
        <v>214</v>
      </c>
      <c r="C185" s="2" t="s">
        <v>13</v>
      </c>
      <c r="D185" s="2" t="s">
        <v>24</v>
      </c>
      <c r="E185" s="4" t="s">
        <v>375</v>
      </c>
      <c r="F185" s="3">
        <f t="shared" si="2"/>
        <v>0</v>
      </c>
      <c r="G185" s="12">
        <f>G186+G187</f>
        <v>0</v>
      </c>
      <c r="H185" s="13"/>
      <c r="I185" s="12">
        <v>0</v>
      </c>
      <c r="J185" s="14"/>
      <c r="K185" s="13"/>
    </row>
    <row r="186" spans="1:11" ht="19.5" customHeight="1">
      <c r="A186" s="2" t="s">
        <v>376</v>
      </c>
      <c r="B186" s="2" t="s">
        <v>214</v>
      </c>
      <c r="C186" s="2" t="s">
        <v>13</v>
      </c>
      <c r="D186" s="2" t="s">
        <v>11</v>
      </c>
      <c r="E186" s="4" t="s">
        <v>377</v>
      </c>
      <c r="F186" s="3">
        <f t="shared" si="2"/>
        <v>0</v>
      </c>
      <c r="G186" s="12">
        <v>0</v>
      </c>
      <c r="H186" s="13"/>
      <c r="I186" s="12">
        <v>0</v>
      </c>
      <c r="J186" s="14"/>
      <c r="K186" s="13"/>
    </row>
    <row r="187" spans="1:11" ht="19.5" customHeight="1">
      <c r="A187" s="2" t="s">
        <v>378</v>
      </c>
      <c r="B187" s="2" t="s">
        <v>214</v>
      </c>
      <c r="C187" s="2" t="s">
        <v>13</v>
      </c>
      <c r="D187" s="2" t="s">
        <v>12</v>
      </c>
      <c r="E187" s="4" t="s">
        <v>379</v>
      </c>
      <c r="F187" s="3">
        <f t="shared" si="2"/>
        <v>0</v>
      </c>
      <c r="G187" s="12">
        <v>0</v>
      </c>
      <c r="H187" s="13"/>
      <c r="I187" s="12">
        <v>0</v>
      </c>
      <c r="J187" s="14"/>
      <c r="K187" s="13"/>
    </row>
    <row r="188" spans="1:11" ht="19.5" customHeight="1">
      <c r="A188" s="2" t="s">
        <v>380</v>
      </c>
      <c r="B188" s="2" t="s">
        <v>214</v>
      </c>
      <c r="C188" s="2" t="s">
        <v>14</v>
      </c>
      <c r="D188" s="2" t="s">
        <v>24</v>
      </c>
      <c r="E188" s="4" t="s">
        <v>381</v>
      </c>
      <c r="F188" s="3">
        <f t="shared" si="2"/>
        <v>0</v>
      </c>
      <c r="G188" s="12">
        <f>G189+G190</f>
        <v>0</v>
      </c>
      <c r="H188" s="13"/>
      <c r="I188" s="12">
        <v>0</v>
      </c>
      <c r="J188" s="14"/>
      <c r="K188" s="13"/>
    </row>
    <row r="189" spans="1:11" ht="19.5" customHeight="1">
      <c r="A189" s="2" t="s">
        <v>382</v>
      </c>
      <c r="B189" s="2" t="s">
        <v>214</v>
      </c>
      <c r="C189" s="2" t="s">
        <v>14</v>
      </c>
      <c r="D189" s="2" t="s">
        <v>11</v>
      </c>
      <c r="E189" s="4" t="s">
        <v>383</v>
      </c>
      <c r="F189" s="3">
        <f t="shared" si="2"/>
        <v>0</v>
      </c>
      <c r="G189" s="12">
        <v>0</v>
      </c>
      <c r="H189" s="13"/>
      <c r="I189" s="12">
        <v>0</v>
      </c>
      <c r="J189" s="14"/>
      <c r="K189" s="13"/>
    </row>
    <row r="190" spans="1:11" ht="19.5" customHeight="1">
      <c r="A190" s="2" t="s">
        <v>384</v>
      </c>
      <c r="B190" s="2" t="s">
        <v>214</v>
      </c>
      <c r="C190" s="2" t="s">
        <v>14</v>
      </c>
      <c r="D190" s="2" t="s">
        <v>12</v>
      </c>
      <c r="E190" s="4" t="s">
        <v>385</v>
      </c>
      <c r="F190" s="3">
        <f t="shared" si="2"/>
        <v>0</v>
      </c>
      <c r="G190" s="12">
        <v>0</v>
      </c>
      <c r="H190" s="13"/>
      <c r="I190" s="12">
        <v>0</v>
      </c>
      <c r="J190" s="14"/>
      <c r="K190" s="13"/>
    </row>
    <row r="191" spans="1:11" ht="19.5" customHeight="1">
      <c r="A191" s="2" t="s">
        <v>386</v>
      </c>
      <c r="B191" s="2" t="s">
        <v>214</v>
      </c>
      <c r="C191" s="2" t="s">
        <v>15</v>
      </c>
      <c r="D191" s="2" t="s">
        <v>24</v>
      </c>
      <c r="E191" s="4" t="s">
        <v>387</v>
      </c>
      <c r="F191" s="3">
        <f t="shared" si="2"/>
        <v>0</v>
      </c>
      <c r="G191" s="12">
        <f>G192+G193</f>
        <v>0</v>
      </c>
      <c r="H191" s="13"/>
      <c r="I191" s="12">
        <v>0</v>
      </c>
      <c r="J191" s="14"/>
      <c r="K191" s="13"/>
    </row>
    <row r="192" spans="1:11" ht="19.5" customHeight="1">
      <c r="A192" s="2" t="s">
        <v>388</v>
      </c>
      <c r="B192" s="2" t="s">
        <v>214</v>
      </c>
      <c r="C192" s="2" t="s">
        <v>15</v>
      </c>
      <c r="D192" s="2" t="s">
        <v>11</v>
      </c>
      <c r="E192" s="4" t="s">
        <v>389</v>
      </c>
      <c r="F192" s="3">
        <f t="shared" si="2"/>
        <v>0</v>
      </c>
      <c r="G192" s="12">
        <v>0</v>
      </c>
      <c r="H192" s="13"/>
      <c r="I192" s="12">
        <v>0</v>
      </c>
      <c r="J192" s="14"/>
      <c r="K192" s="13"/>
    </row>
    <row r="193" spans="1:11" ht="19.5" customHeight="1">
      <c r="A193" s="2" t="s">
        <v>390</v>
      </c>
      <c r="B193" s="2" t="s">
        <v>214</v>
      </c>
      <c r="C193" s="2" t="s">
        <v>15</v>
      </c>
      <c r="D193" s="2" t="s">
        <v>12</v>
      </c>
      <c r="E193" s="4" t="s">
        <v>391</v>
      </c>
      <c r="F193" s="3">
        <f t="shared" si="2"/>
        <v>0</v>
      </c>
      <c r="G193" s="12">
        <v>0</v>
      </c>
      <c r="H193" s="13"/>
      <c r="I193" s="12">
        <v>0</v>
      </c>
      <c r="J193" s="14"/>
      <c r="K193" s="13"/>
    </row>
    <row r="194" spans="1:11" ht="19.5" customHeight="1">
      <c r="A194" s="2" t="s">
        <v>392</v>
      </c>
      <c r="B194" s="2" t="s">
        <v>214</v>
      </c>
      <c r="C194" s="2" t="s">
        <v>16</v>
      </c>
      <c r="D194" s="2" t="s">
        <v>24</v>
      </c>
      <c r="E194" s="4" t="s">
        <v>393</v>
      </c>
      <c r="F194" s="3">
        <f t="shared" si="2"/>
        <v>0</v>
      </c>
      <c r="G194" s="12">
        <f>G195</f>
        <v>0</v>
      </c>
      <c r="H194" s="13"/>
      <c r="I194" s="12">
        <v>0</v>
      </c>
      <c r="J194" s="14"/>
      <c r="K194" s="13"/>
    </row>
    <row r="195" spans="1:11" ht="19.5" customHeight="1">
      <c r="A195" s="2" t="s">
        <v>394</v>
      </c>
      <c r="B195" s="2" t="s">
        <v>214</v>
      </c>
      <c r="C195" s="2" t="s">
        <v>16</v>
      </c>
      <c r="D195" s="2" t="s">
        <v>11</v>
      </c>
      <c r="E195" s="4" t="s">
        <v>395</v>
      </c>
      <c r="F195" s="3">
        <f t="shared" si="2"/>
        <v>0</v>
      </c>
      <c r="G195" s="12">
        <v>0</v>
      </c>
      <c r="H195" s="13"/>
      <c r="I195" s="12">
        <v>0</v>
      </c>
      <c r="J195" s="14"/>
      <c r="K195" s="13"/>
    </row>
    <row r="196" spans="1:11" ht="29.25" customHeight="1">
      <c r="A196" s="2" t="s">
        <v>396</v>
      </c>
      <c r="B196" s="2" t="s">
        <v>214</v>
      </c>
      <c r="C196" s="2" t="s">
        <v>17</v>
      </c>
      <c r="D196" s="2" t="s">
        <v>24</v>
      </c>
      <c r="E196" s="4" t="s">
        <v>397</v>
      </c>
      <c r="F196" s="3">
        <f t="shared" si="2"/>
        <v>0</v>
      </c>
      <c r="G196" s="12">
        <f>G197</f>
        <v>0</v>
      </c>
      <c r="H196" s="13"/>
      <c r="I196" s="12">
        <v>0</v>
      </c>
      <c r="J196" s="14"/>
      <c r="K196" s="13"/>
    </row>
    <row r="197" spans="1:11" ht="39.75" customHeight="1">
      <c r="A197" s="2" t="s">
        <v>398</v>
      </c>
      <c r="B197" s="2" t="s">
        <v>214</v>
      </c>
      <c r="C197" s="2" t="s">
        <v>17</v>
      </c>
      <c r="D197" s="2" t="s">
        <v>11</v>
      </c>
      <c r="E197" s="4" t="s">
        <v>399</v>
      </c>
      <c r="F197" s="3">
        <f t="shared" si="2"/>
        <v>0</v>
      </c>
      <c r="G197" s="12">
        <v>0</v>
      </c>
      <c r="H197" s="13"/>
      <c r="I197" s="12">
        <v>0</v>
      </c>
      <c r="J197" s="14"/>
      <c r="K197" s="13"/>
    </row>
    <row r="198" spans="1:11" ht="19.5" customHeight="1">
      <c r="A198" s="2" t="s">
        <v>400</v>
      </c>
      <c r="B198" s="2" t="s">
        <v>214</v>
      </c>
      <c r="C198" s="2" t="s">
        <v>18</v>
      </c>
      <c r="D198" s="2" t="s">
        <v>24</v>
      </c>
      <c r="E198" s="4" t="s">
        <v>401</v>
      </c>
      <c r="F198" s="3">
        <f t="shared" si="2"/>
        <v>0</v>
      </c>
      <c r="G198" s="12">
        <f>G199</f>
        <v>0</v>
      </c>
      <c r="H198" s="13"/>
      <c r="I198" s="12">
        <v>0</v>
      </c>
      <c r="J198" s="14"/>
      <c r="K198" s="13"/>
    </row>
    <row r="199" spans="1:11" ht="19.5" customHeight="1">
      <c r="A199" s="2" t="s">
        <v>402</v>
      </c>
      <c r="B199" s="2" t="s">
        <v>214</v>
      </c>
      <c r="C199" s="2" t="s">
        <v>18</v>
      </c>
      <c r="D199" s="2" t="s">
        <v>11</v>
      </c>
      <c r="E199" s="4" t="s">
        <v>403</v>
      </c>
      <c r="F199" s="3">
        <f t="shared" si="2"/>
        <v>0</v>
      </c>
      <c r="G199" s="12">
        <v>0</v>
      </c>
      <c r="H199" s="13"/>
      <c r="I199" s="12">
        <v>0</v>
      </c>
      <c r="J199" s="14"/>
      <c r="K199" s="13"/>
    </row>
    <row r="200" spans="1:11" ht="41.25" customHeight="1">
      <c r="A200" s="9" t="s">
        <v>404</v>
      </c>
      <c r="B200" s="9" t="s">
        <v>405</v>
      </c>
      <c r="C200" s="9" t="s">
        <v>24</v>
      </c>
      <c r="D200" s="9" t="s">
        <v>24</v>
      </c>
      <c r="E200" s="10" t="s">
        <v>406</v>
      </c>
      <c r="F200" s="11">
        <f t="shared" si="2"/>
        <v>5500</v>
      </c>
      <c r="G200" s="15">
        <f>G201+G204+G206+G208+G210+G212+G214+G216+G218</f>
        <v>5500</v>
      </c>
      <c r="H200" s="16"/>
      <c r="I200" s="15">
        <v>0</v>
      </c>
      <c r="J200" s="17"/>
      <c r="K200" s="16"/>
    </row>
    <row r="201" spans="1:11" ht="19.5" customHeight="1">
      <c r="A201" s="2" t="s">
        <v>407</v>
      </c>
      <c r="B201" s="2" t="s">
        <v>405</v>
      </c>
      <c r="C201" s="2" t="s">
        <v>11</v>
      </c>
      <c r="D201" s="2" t="s">
        <v>24</v>
      </c>
      <c r="E201" s="4" t="s">
        <v>408</v>
      </c>
      <c r="F201" s="3">
        <f t="shared" si="2"/>
        <v>0</v>
      </c>
      <c r="G201" s="12">
        <f>G202+G203</f>
        <v>0</v>
      </c>
      <c r="H201" s="13"/>
      <c r="I201" s="12">
        <v>0</v>
      </c>
      <c r="J201" s="14"/>
      <c r="K201" s="13"/>
    </row>
    <row r="202" spans="1:11" ht="19.5" customHeight="1">
      <c r="A202" s="2" t="s">
        <v>409</v>
      </c>
      <c r="B202" s="2" t="s">
        <v>405</v>
      </c>
      <c r="C202" s="2" t="s">
        <v>11</v>
      </c>
      <c r="D202" s="2" t="s">
        <v>11</v>
      </c>
      <c r="E202" s="4" t="s">
        <v>410</v>
      </c>
      <c r="F202" s="3">
        <f t="shared" si="2"/>
        <v>0</v>
      </c>
      <c r="G202" s="12">
        <v>0</v>
      </c>
      <c r="H202" s="13"/>
      <c r="I202" s="12">
        <v>0</v>
      </c>
      <c r="J202" s="14"/>
      <c r="K202" s="13"/>
    </row>
    <row r="203" spans="1:11" ht="19.5" customHeight="1">
      <c r="A203" s="2" t="s">
        <v>411</v>
      </c>
      <c r="B203" s="2" t="s">
        <v>405</v>
      </c>
      <c r="C203" s="2" t="s">
        <v>11</v>
      </c>
      <c r="D203" s="2" t="s">
        <v>12</v>
      </c>
      <c r="E203" s="4" t="s">
        <v>412</v>
      </c>
      <c r="F203" s="3">
        <f aca="true" t="shared" si="3" ref="F203:F223">G203+I203</f>
        <v>0</v>
      </c>
      <c r="G203" s="12">
        <v>0</v>
      </c>
      <c r="H203" s="13"/>
      <c r="I203" s="12">
        <v>0</v>
      </c>
      <c r="J203" s="14"/>
      <c r="K203" s="13"/>
    </row>
    <row r="204" spans="1:11" ht="19.5" customHeight="1">
      <c r="A204" s="2" t="s">
        <v>413</v>
      </c>
      <c r="B204" s="2" t="s">
        <v>405</v>
      </c>
      <c r="C204" s="2" t="s">
        <v>12</v>
      </c>
      <c r="D204" s="2" t="s">
        <v>24</v>
      </c>
      <c r="E204" s="4" t="s">
        <v>414</v>
      </c>
      <c r="F204" s="3">
        <f t="shared" si="3"/>
        <v>0</v>
      </c>
      <c r="G204" s="12">
        <f>G205</f>
        <v>0</v>
      </c>
      <c r="H204" s="13"/>
      <c r="I204" s="12">
        <v>0</v>
      </c>
      <c r="J204" s="14"/>
      <c r="K204" s="13"/>
    </row>
    <row r="205" spans="1:11" ht="19.5" customHeight="1">
      <c r="A205" s="2" t="s">
        <v>415</v>
      </c>
      <c r="B205" s="2" t="s">
        <v>405</v>
      </c>
      <c r="C205" s="2" t="s">
        <v>12</v>
      </c>
      <c r="D205" s="2" t="s">
        <v>11</v>
      </c>
      <c r="E205" s="4" t="s">
        <v>416</v>
      </c>
      <c r="F205" s="3">
        <f t="shared" si="3"/>
        <v>0</v>
      </c>
      <c r="G205" s="12">
        <v>0</v>
      </c>
      <c r="H205" s="13"/>
      <c r="I205" s="12">
        <v>0</v>
      </c>
      <c r="J205" s="14"/>
      <c r="K205" s="13"/>
    </row>
    <row r="206" spans="1:11" ht="19.5" customHeight="1">
      <c r="A206" s="2" t="s">
        <v>417</v>
      </c>
      <c r="B206" s="2" t="s">
        <v>405</v>
      </c>
      <c r="C206" s="2" t="s">
        <v>13</v>
      </c>
      <c r="D206" s="2" t="s">
        <v>24</v>
      </c>
      <c r="E206" s="4" t="s">
        <v>418</v>
      </c>
      <c r="F206" s="3">
        <f t="shared" si="3"/>
        <v>0</v>
      </c>
      <c r="G206" s="12">
        <f>G207</f>
        <v>0</v>
      </c>
      <c r="H206" s="13"/>
      <c r="I206" s="12">
        <v>0</v>
      </c>
      <c r="J206" s="14"/>
      <c r="K206" s="13"/>
    </row>
    <row r="207" spans="1:11" ht="19.5" customHeight="1">
      <c r="A207" s="2" t="s">
        <v>419</v>
      </c>
      <c r="B207" s="2" t="s">
        <v>405</v>
      </c>
      <c r="C207" s="2" t="s">
        <v>13</v>
      </c>
      <c r="D207" s="2" t="s">
        <v>11</v>
      </c>
      <c r="E207" s="4" t="s">
        <v>420</v>
      </c>
      <c r="F207" s="3">
        <f t="shared" si="3"/>
        <v>0</v>
      </c>
      <c r="G207" s="12">
        <v>0</v>
      </c>
      <c r="H207" s="13"/>
      <c r="I207" s="12">
        <v>0</v>
      </c>
      <c r="J207" s="14"/>
      <c r="K207" s="13"/>
    </row>
    <row r="208" spans="1:11" ht="19.5" customHeight="1">
      <c r="A208" s="2" t="s">
        <v>421</v>
      </c>
      <c r="B208" s="2" t="s">
        <v>405</v>
      </c>
      <c r="C208" s="2" t="s">
        <v>14</v>
      </c>
      <c r="D208" s="2" t="s">
        <v>24</v>
      </c>
      <c r="E208" s="4" t="s">
        <v>422</v>
      </c>
      <c r="F208" s="3">
        <f t="shared" si="3"/>
        <v>2500</v>
      </c>
      <c r="G208" s="12">
        <f>G209</f>
        <v>2500</v>
      </c>
      <c r="H208" s="13"/>
      <c r="I208" s="12">
        <v>0</v>
      </c>
      <c r="J208" s="14"/>
      <c r="K208" s="13"/>
    </row>
    <row r="209" spans="1:11" ht="19.5" customHeight="1">
      <c r="A209" s="2" t="s">
        <v>423</v>
      </c>
      <c r="B209" s="2" t="s">
        <v>405</v>
      </c>
      <c r="C209" s="2" t="s">
        <v>14</v>
      </c>
      <c r="D209" s="2" t="s">
        <v>11</v>
      </c>
      <c r="E209" s="4" t="s">
        <v>424</v>
      </c>
      <c r="F209" s="3">
        <f t="shared" si="3"/>
        <v>2500</v>
      </c>
      <c r="G209" s="18">
        <f>'[1]hatvac6'!H495</f>
        <v>2500</v>
      </c>
      <c r="H209" s="19"/>
      <c r="I209" s="12">
        <f>'[1]hatvac6'!J495</f>
        <v>0</v>
      </c>
      <c r="J209" s="14"/>
      <c r="K209" s="13"/>
    </row>
    <row r="210" spans="1:11" ht="19.5" customHeight="1">
      <c r="A210" s="2" t="s">
        <v>425</v>
      </c>
      <c r="B210" s="2" t="s">
        <v>405</v>
      </c>
      <c r="C210" s="2" t="s">
        <v>15</v>
      </c>
      <c r="D210" s="2" t="s">
        <v>24</v>
      </c>
      <c r="E210" s="4" t="s">
        <v>426</v>
      </c>
      <c r="F210" s="3">
        <f t="shared" si="3"/>
        <v>0</v>
      </c>
      <c r="G210" s="12">
        <f>G211</f>
        <v>0</v>
      </c>
      <c r="H210" s="13"/>
      <c r="I210" s="12">
        <v>0</v>
      </c>
      <c r="J210" s="14"/>
      <c r="K210" s="13"/>
    </row>
    <row r="211" spans="1:11" ht="19.5" customHeight="1">
      <c r="A211" s="2" t="s">
        <v>427</v>
      </c>
      <c r="B211" s="2" t="s">
        <v>405</v>
      </c>
      <c r="C211" s="2" t="s">
        <v>15</v>
      </c>
      <c r="D211" s="2" t="s">
        <v>11</v>
      </c>
      <c r="E211" s="4" t="s">
        <v>428</v>
      </c>
      <c r="F211" s="3">
        <f t="shared" si="3"/>
        <v>0</v>
      </c>
      <c r="G211" s="12">
        <v>0</v>
      </c>
      <c r="H211" s="13"/>
      <c r="I211" s="12">
        <v>0</v>
      </c>
      <c r="J211" s="14"/>
      <c r="K211" s="13"/>
    </row>
    <row r="212" spans="1:11" ht="19.5" customHeight="1">
      <c r="A212" s="2" t="s">
        <v>429</v>
      </c>
      <c r="B212" s="2" t="s">
        <v>405</v>
      </c>
      <c r="C212" s="2" t="s">
        <v>16</v>
      </c>
      <c r="D212" s="2" t="s">
        <v>24</v>
      </c>
      <c r="E212" s="4" t="s">
        <v>430</v>
      </c>
      <c r="F212" s="3">
        <f t="shared" si="3"/>
        <v>0</v>
      </c>
      <c r="G212" s="12">
        <f>G213</f>
        <v>0</v>
      </c>
      <c r="H212" s="13"/>
      <c r="I212" s="12">
        <v>0</v>
      </c>
      <c r="J212" s="14"/>
      <c r="K212" s="13"/>
    </row>
    <row r="213" spans="1:11" ht="19.5" customHeight="1">
      <c r="A213" s="2" t="s">
        <v>431</v>
      </c>
      <c r="B213" s="2" t="s">
        <v>405</v>
      </c>
      <c r="C213" s="2" t="s">
        <v>16</v>
      </c>
      <c r="D213" s="2" t="s">
        <v>11</v>
      </c>
      <c r="E213" s="4" t="s">
        <v>432</v>
      </c>
      <c r="F213" s="3">
        <f t="shared" si="3"/>
        <v>0</v>
      </c>
      <c r="G213" s="12">
        <v>0</v>
      </c>
      <c r="H213" s="13"/>
      <c r="I213" s="12">
        <v>0</v>
      </c>
      <c r="J213" s="14"/>
      <c r="K213" s="13"/>
    </row>
    <row r="214" spans="1:11" ht="28.5" customHeight="1">
      <c r="A214" s="2" t="s">
        <v>433</v>
      </c>
      <c r="B214" s="2" t="s">
        <v>405</v>
      </c>
      <c r="C214" s="2" t="s">
        <v>17</v>
      </c>
      <c r="D214" s="2" t="s">
        <v>24</v>
      </c>
      <c r="E214" s="4" t="s">
        <v>434</v>
      </c>
      <c r="F214" s="3">
        <f t="shared" si="3"/>
        <v>3000</v>
      </c>
      <c r="G214" s="12">
        <f>G215</f>
        <v>3000</v>
      </c>
      <c r="H214" s="13"/>
      <c r="I214" s="12">
        <v>0</v>
      </c>
      <c r="J214" s="14"/>
      <c r="K214" s="13"/>
    </row>
    <row r="215" spans="1:11" ht="34.5" customHeight="1">
      <c r="A215" s="2" t="s">
        <v>435</v>
      </c>
      <c r="B215" s="2" t="s">
        <v>405</v>
      </c>
      <c r="C215" s="2" t="s">
        <v>17</v>
      </c>
      <c r="D215" s="2" t="s">
        <v>11</v>
      </c>
      <c r="E215" s="4" t="s">
        <v>436</v>
      </c>
      <c r="F215" s="3">
        <f>G215+I215</f>
        <v>3000</v>
      </c>
      <c r="G215" s="18">
        <f>'[1]hatvac6'!H504</f>
        <v>3000</v>
      </c>
      <c r="H215" s="19"/>
      <c r="I215" s="12">
        <f>'[1]hatvac6'!J504</f>
        <v>0</v>
      </c>
      <c r="J215" s="14"/>
      <c r="K215" s="13"/>
    </row>
    <row r="216" spans="1:11" ht="33.75" customHeight="1">
      <c r="A216" s="2" t="s">
        <v>437</v>
      </c>
      <c r="B216" s="2" t="s">
        <v>405</v>
      </c>
      <c r="C216" s="2" t="s">
        <v>18</v>
      </c>
      <c r="D216" s="2" t="s">
        <v>24</v>
      </c>
      <c r="E216" s="4" t="s">
        <v>438</v>
      </c>
      <c r="F216" s="3">
        <f t="shared" si="3"/>
        <v>0</v>
      </c>
      <c r="G216" s="12">
        <f>G217</f>
        <v>0</v>
      </c>
      <c r="H216" s="13"/>
      <c r="I216" s="12">
        <v>0</v>
      </c>
      <c r="J216" s="14"/>
      <c r="K216" s="13"/>
    </row>
    <row r="217" spans="1:11" ht="45.75" customHeight="1">
      <c r="A217" s="2" t="s">
        <v>439</v>
      </c>
      <c r="B217" s="2" t="s">
        <v>405</v>
      </c>
      <c r="C217" s="2" t="s">
        <v>18</v>
      </c>
      <c r="D217" s="2" t="s">
        <v>11</v>
      </c>
      <c r="E217" s="4" t="s">
        <v>440</v>
      </c>
      <c r="F217" s="3">
        <f t="shared" si="3"/>
        <v>0</v>
      </c>
      <c r="G217" s="12">
        <v>0</v>
      </c>
      <c r="H217" s="13"/>
      <c r="I217" s="12">
        <v>0</v>
      </c>
      <c r="J217" s="14"/>
      <c r="K217" s="13"/>
    </row>
    <row r="218" spans="1:11" ht="34.5" customHeight="1">
      <c r="A218" s="2" t="s">
        <v>441</v>
      </c>
      <c r="B218" s="2" t="s">
        <v>405</v>
      </c>
      <c r="C218" s="2" t="s">
        <v>214</v>
      </c>
      <c r="D218" s="2" t="s">
        <v>24</v>
      </c>
      <c r="E218" s="4" t="s">
        <v>442</v>
      </c>
      <c r="F218" s="3">
        <f t="shared" si="3"/>
        <v>0</v>
      </c>
      <c r="G218" s="12">
        <f>G219+G220</f>
        <v>0</v>
      </c>
      <c r="H218" s="13"/>
      <c r="I218" s="12">
        <v>0</v>
      </c>
      <c r="J218" s="14"/>
      <c r="K218" s="13"/>
    </row>
    <row r="219" spans="1:11" ht="27" customHeight="1">
      <c r="A219" s="2" t="s">
        <v>443</v>
      </c>
      <c r="B219" s="2" t="s">
        <v>405</v>
      </c>
      <c r="C219" s="2" t="s">
        <v>214</v>
      </c>
      <c r="D219" s="2" t="s">
        <v>11</v>
      </c>
      <c r="E219" s="4" t="s">
        <v>444</v>
      </c>
      <c r="F219" s="3">
        <f t="shared" si="3"/>
        <v>0</v>
      </c>
      <c r="G219" s="12">
        <v>0</v>
      </c>
      <c r="H219" s="13"/>
      <c r="I219" s="12">
        <v>0</v>
      </c>
      <c r="J219" s="14"/>
      <c r="K219" s="13"/>
    </row>
    <row r="220" spans="1:11" ht="31.5" customHeight="1">
      <c r="A220" s="2" t="s">
        <v>445</v>
      </c>
      <c r="B220" s="2" t="s">
        <v>405</v>
      </c>
      <c r="C220" s="2" t="s">
        <v>214</v>
      </c>
      <c r="D220" s="2" t="s">
        <v>12</v>
      </c>
      <c r="E220" s="4" t="s">
        <v>446</v>
      </c>
      <c r="F220" s="3">
        <f t="shared" si="3"/>
        <v>0</v>
      </c>
      <c r="G220" s="12">
        <v>0</v>
      </c>
      <c r="H220" s="13"/>
      <c r="I220" s="12">
        <v>0</v>
      </c>
      <c r="J220" s="14"/>
      <c r="K220" s="13"/>
    </row>
    <row r="221" spans="1:11" ht="33.75" customHeight="1">
      <c r="A221" s="9" t="s">
        <v>447</v>
      </c>
      <c r="B221" s="9" t="s">
        <v>448</v>
      </c>
      <c r="C221" s="9" t="s">
        <v>24</v>
      </c>
      <c r="D221" s="9" t="s">
        <v>24</v>
      </c>
      <c r="E221" s="10" t="s">
        <v>449</v>
      </c>
      <c r="F221" s="11">
        <f t="shared" si="3"/>
        <v>56934.2</v>
      </c>
      <c r="G221" s="15">
        <f>G222</f>
        <v>56934.2</v>
      </c>
      <c r="H221" s="16"/>
      <c r="I221" s="15">
        <v>0</v>
      </c>
      <c r="J221" s="17"/>
      <c r="K221" s="16"/>
    </row>
    <row r="222" spans="1:11" ht="24.75" customHeight="1">
      <c r="A222" s="2" t="s">
        <v>450</v>
      </c>
      <c r="B222" s="2" t="s">
        <v>448</v>
      </c>
      <c r="C222" s="2" t="s">
        <v>11</v>
      </c>
      <c r="D222" s="2" t="s">
        <v>24</v>
      </c>
      <c r="E222" s="4" t="s">
        <v>451</v>
      </c>
      <c r="F222" s="3">
        <f t="shared" si="3"/>
        <v>56934.2</v>
      </c>
      <c r="G222" s="12">
        <f>G223</f>
        <v>56934.2</v>
      </c>
      <c r="H222" s="13"/>
      <c r="I222" s="12">
        <v>0</v>
      </c>
      <c r="J222" s="14"/>
      <c r="K222" s="13"/>
    </row>
    <row r="223" spans="1:11" ht="28.5" customHeight="1">
      <c r="A223" s="2" t="s">
        <v>452</v>
      </c>
      <c r="B223" s="2" t="s">
        <v>448</v>
      </c>
      <c r="C223" s="2" t="s">
        <v>11</v>
      </c>
      <c r="D223" s="2" t="s">
        <v>12</v>
      </c>
      <c r="E223" s="4" t="s">
        <v>453</v>
      </c>
      <c r="F223" s="3">
        <f t="shared" si="3"/>
        <v>56934.2</v>
      </c>
      <c r="G223" s="12">
        <v>56934.2</v>
      </c>
      <c r="H223" s="13"/>
      <c r="I223" s="12">
        <v>0</v>
      </c>
      <c r="J223" s="14"/>
      <c r="K223" s="13"/>
    </row>
    <row r="224" ht="409.5" customHeight="1" hidden="1">
      <c r="E224" s="5"/>
    </row>
    <row r="225" ht="12.75">
      <c r="E225" s="5"/>
    </row>
    <row r="226" ht="12.75">
      <c r="E226" s="5"/>
    </row>
    <row r="227" ht="12.75">
      <c r="E227" s="5"/>
    </row>
    <row r="228" ht="12.75">
      <c r="E228" s="5"/>
    </row>
    <row r="229" ht="12.75">
      <c r="E229" s="5"/>
    </row>
    <row r="230" ht="12.75">
      <c r="E230" s="5"/>
    </row>
    <row r="231" ht="12.75">
      <c r="E231" s="5"/>
    </row>
    <row r="232" ht="12.75">
      <c r="E232" s="5"/>
    </row>
    <row r="233" ht="12.75">
      <c r="E233" s="5"/>
    </row>
    <row r="234" ht="12.75">
      <c r="E234" s="5"/>
    </row>
    <row r="235" ht="12.75">
      <c r="E235" s="5"/>
    </row>
    <row r="236" ht="12.75">
      <c r="E236" s="5"/>
    </row>
    <row r="237" ht="12.75">
      <c r="E237" s="5"/>
    </row>
    <row r="238" ht="12.75">
      <c r="E238" s="5"/>
    </row>
    <row r="239" ht="12.75">
      <c r="E239" s="5"/>
    </row>
    <row r="240" ht="12.75">
      <c r="E240" s="5"/>
    </row>
    <row r="241" ht="12.75">
      <c r="E241" s="5"/>
    </row>
    <row r="242" ht="12.75">
      <c r="E242" s="5"/>
    </row>
    <row r="243" ht="12.75">
      <c r="E243" s="5"/>
    </row>
    <row r="244" ht="12.75">
      <c r="E244" s="5"/>
    </row>
    <row r="245" ht="12.75">
      <c r="E245" s="5"/>
    </row>
    <row r="246" ht="12.75">
      <c r="E246" s="5"/>
    </row>
    <row r="247" ht="12.75">
      <c r="E247" s="5"/>
    </row>
    <row r="248" ht="12.75">
      <c r="E248" s="5"/>
    </row>
    <row r="249" ht="12.75">
      <c r="E249" s="5"/>
    </row>
    <row r="250" ht="12.75">
      <c r="E250" s="5"/>
    </row>
    <row r="251" ht="12.75">
      <c r="E251" s="5"/>
    </row>
    <row r="252" ht="12.75">
      <c r="E252" s="5"/>
    </row>
    <row r="253" ht="12.75">
      <c r="E253" s="5"/>
    </row>
    <row r="254" ht="12.75">
      <c r="E254" s="5"/>
    </row>
    <row r="255" ht="12.75">
      <c r="E255" s="5"/>
    </row>
    <row r="256" ht="12.75">
      <c r="E256" s="5"/>
    </row>
    <row r="257" ht="12.75">
      <c r="E257" s="5"/>
    </row>
    <row r="258" ht="12.75">
      <c r="E258" s="5"/>
    </row>
    <row r="259" ht="12.75">
      <c r="E259" s="5"/>
    </row>
    <row r="260" ht="12.75">
      <c r="E260" s="5"/>
    </row>
    <row r="261" ht="12.75">
      <c r="E261" s="5"/>
    </row>
    <row r="262" ht="12.75">
      <c r="E262" s="5"/>
    </row>
    <row r="263" ht="12.75">
      <c r="E263" s="5"/>
    </row>
    <row r="264" ht="12.75">
      <c r="E264" s="5"/>
    </row>
    <row r="265" ht="12.75">
      <c r="E265" s="5"/>
    </row>
    <row r="266" ht="12.75">
      <c r="E266" s="5"/>
    </row>
    <row r="267" ht="12.75">
      <c r="E267" s="5"/>
    </row>
    <row r="268" ht="12.75">
      <c r="E268" s="5"/>
    </row>
    <row r="269" ht="12.75">
      <c r="E269" s="5"/>
    </row>
  </sheetData>
  <sheetProtection/>
  <mergeCells count="445">
    <mergeCell ref="I6:K6"/>
    <mergeCell ref="G5:K5"/>
    <mergeCell ref="G6:H6"/>
    <mergeCell ref="G9:H9"/>
    <mergeCell ref="I9:K9"/>
    <mergeCell ref="G7:H7"/>
    <mergeCell ref="I7:K7"/>
    <mergeCell ref="G8:H8"/>
    <mergeCell ref="I8:K8"/>
    <mergeCell ref="G13:H13"/>
    <mergeCell ref="I13:K13"/>
    <mergeCell ref="A1:J1"/>
    <mergeCell ref="H3:I3"/>
    <mergeCell ref="A5:A6"/>
    <mergeCell ref="B5:B6"/>
    <mergeCell ref="C5:C6"/>
    <mergeCell ref="D5:D6"/>
    <mergeCell ref="E5:E6"/>
    <mergeCell ref="F5:F6"/>
    <mergeCell ref="G10:H10"/>
    <mergeCell ref="I10:K10"/>
    <mergeCell ref="G11:H11"/>
    <mergeCell ref="I11:K11"/>
    <mergeCell ref="G12:H12"/>
    <mergeCell ref="I12:K12"/>
    <mergeCell ref="G21:H21"/>
    <mergeCell ref="I21:K21"/>
    <mergeCell ref="G16:H16"/>
    <mergeCell ref="I16:K16"/>
    <mergeCell ref="G17:H17"/>
    <mergeCell ref="I17:K17"/>
    <mergeCell ref="G18:H18"/>
    <mergeCell ref="I18:K18"/>
    <mergeCell ref="G19:H19"/>
    <mergeCell ref="I19:K19"/>
    <mergeCell ref="G20:H20"/>
    <mergeCell ref="I20:K20"/>
    <mergeCell ref="G14:H14"/>
    <mergeCell ref="I14:K14"/>
    <mergeCell ref="G15:H15"/>
    <mergeCell ref="I15:K15"/>
    <mergeCell ref="G27:H27"/>
    <mergeCell ref="I27:K27"/>
    <mergeCell ref="G22:H22"/>
    <mergeCell ref="I22:K22"/>
    <mergeCell ref="G23:H23"/>
    <mergeCell ref="I23:K23"/>
    <mergeCell ref="G24:H24"/>
    <mergeCell ref="I24:K24"/>
    <mergeCell ref="G25:H25"/>
    <mergeCell ref="I25:K25"/>
    <mergeCell ref="G26:H26"/>
    <mergeCell ref="I26:K26"/>
    <mergeCell ref="G33:H33"/>
    <mergeCell ref="I33:K33"/>
    <mergeCell ref="G28:H28"/>
    <mergeCell ref="I28:K28"/>
    <mergeCell ref="G29:H29"/>
    <mergeCell ref="I29:K29"/>
    <mergeCell ref="G30:H30"/>
    <mergeCell ref="I30:K30"/>
    <mergeCell ref="G37:H37"/>
    <mergeCell ref="I37:K37"/>
    <mergeCell ref="G31:H31"/>
    <mergeCell ref="I31:K31"/>
    <mergeCell ref="G32:H32"/>
    <mergeCell ref="I32:K32"/>
    <mergeCell ref="G34:H34"/>
    <mergeCell ref="I34:K34"/>
    <mergeCell ref="G35:H35"/>
    <mergeCell ref="I35:K35"/>
    <mergeCell ref="G36:H36"/>
    <mergeCell ref="I36:K36"/>
    <mergeCell ref="G45:H45"/>
    <mergeCell ref="I45:K45"/>
    <mergeCell ref="G40:H40"/>
    <mergeCell ref="I40:K40"/>
    <mergeCell ref="G41:H41"/>
    <mergeCell ref="I41:K41"/>
    <mergeCell ref="G42:H42"/>
    <mergeCell ref="I42:K42"/>
    <mergeCell ref="G43:H43"/>
    <mergeCell ref="I43:K43"/>
    <mergeCell ref="G44:H44"/>
    <mergeCell ref="I44:K44"/>
    <mergeCell ref="G38:H38"/>
    <mergeCell ref="I38:K38"/>
    <mergeCell ref="G39:H39"/>
    <mergeCell ref="I39:K39"/>
    <mergeCell ref="G51:H51"/>
    <mergeCell ref="I51:K51"/>
    <mergeCell ref="G46:H46"/>
    <mergeCell ref="I46:K46"/>
    <mergeCell ref="G47:H47"/>
    <mergeCell ref="I47:K47"/>
    <mergeCell ref="G48:H48"/>
    <mergeCell ref="I48:K48"/>
    <mergeCell ref="G49:H49"/>
    <mergeCell ref="I49:K49"/>
    <mergeCell ref="G50:H50"/>
    <mergeCell ref="I50:K50"/>
    <mergeCell ref="G57:H57"/>
    <mergeCell ref="I57:K57"/>
    <mergeCell ref="G52:H52"/>
    <mergeCell ref="I52:K52"/>
    <mergeCell ref="G53:H53"/>
    <mergeCell ref="I53:K53"/>
    <mergeCell ref="G54:H54"/>
    <mergeCell ref="I54:K54"/>
    <mergeCell ref="G61:H61"/>
    <mergeCell ref="I61:K61"/>
    <mergeCell ref="G55:H55"/>
    <mergeCell ref="I55:K55"/>
    <mergeCell ref="G56:H56"/>
    <mergeCell ref="I56:K56"/>
    <mergeCell ref="G58:H58"/>
    <mergeCell ref="I58:K58"/>
    <mergeCell ref="G59:H59"/>
    <mergeCell ref="I59:K59"/>
    <mergeCell ref="G60:H60"/>
    <mergeCell ref="I60:K60"/>
    <mergeCell ref="G69:H69"/>
    <mergeCell ref="I69:K69"/>
    <mergeCell ref="G64:H64"/>
    <mergeCell ref="I64:K64"/>
    <mergeCell ref="G65:H65"/>
    <mergeCell ref="I65:K65"/>
    <mergeCell ref="G66:H66"/>
    <mergeCell ref="I66:K66"/>
    <mergeCell ref="G67:H67"/>
    <mergeCell ref="I67:K67"/>
    <mergeCell ref="G68:H68"/>
    <mergeCell ref="I68:K68"/>
    <mergeCell ref="G62:H62"/>
    <mergeCell ref="I62:K62"/>
    <mergeCell ref="G63:H63"/>
    <mergeCell ref="I63:K63"/>
    <mergeCell ref="G75:H75"/>
    <mergeCell ref="I75:K75"/>
    <mergeCell ref="G70:H70"/>
    <mergeCell ref="I70:K70"/>
    <mergeCell ref="G71:H71"/>
    <mergeCell ref="I71:K71"/>
    <mergeCell ref="G72:H72"/>
    <mergeCell ref="I72:K72"/>
    <mergeCell ref="G73:H73"/>
    <mergeCell ref="I73:K73"/>
    <mergeCell ref="G74:H74"/>
    <mergeCell ref="I74:K74"/>
    <mergeCell ref="G81:H81"/>
    <mergeCell ref="I81:K81"/>
    <mergeCell ref="G76:H76"/>
    <mergeCell ref="I76:K76"/>
    <mergeCell ref="G77:H77"/>
    <mergeCell ref="I77:K77"/>
    <mergeCell ref="G78:H78"/>
    <mergeCell ref="I78:K78"/>
    <mergeCell ref="G85:H85"/>
    <mergeCell ref="I85:K85"/>
    <mergeCell ref="G79:H79"/>
    <mergeCell ref="I79:K79"/>
    <mergeCell ref="G80:H80"/>
    <mergeCell ref="I80:K80"/>
    <mergeCell ref="G82:H82"/>
    <mergeCell ref="I82:K82"/>
    <mergeCell ref="G83:H83"/>
    <mergeCell ref="I83:K83"/>
    <mergeCell ref="G84:H84"/>
    <mergeCell ref="I84:K84"/>
    <mergeCell ref="G93:H93"/>
    <mergeCell ref="I93:K93"/>
    <mergeCell ref="G88:H88"/>
    <mergeCell ref="I88:K88"/>
    <mergeCell ref="G89:H89"/>
    <mergeCell ref="I89:K89"/>
    <mergeCell ref="G90:H90"/>
    <mergeCell ref="I90:K90"/>
    <mergeCell ref="G91:H91"/>
    <mergeCell ref="I91:K91"/>
    <mergeCell ref="G92:H92"/>
    <mergeCell ref="I92:K92"/>
    <mergeCell ref="G86:H86"/>
    <mergeCell ref="I86:K86"/>
    <mergeCell ref="G87:H87"/>
    <mergeCell ref="I87:K87"/>
    <mergeCell ref="G99:H99"/>
    <mergeCell ref="I99:K99"/>
    <mergeCell ref="G94:H94"/>
    <mergeCell ref="I94:K94"/>
    <mergeCell ref="G95:H95"/>
    <mergeCell ref="I95:K95"/>
    <mergeCell ref="G96:H96"/>
    <mergeCell ref="I96:K96"/>
    <mergeCell ref="G97:H97"/>
    <mergeCell ref="I97:K97"/>
    <mergeCell ref="G98:H98"/>
    <mergeCell ref="I98:K98"/>
    <mergeCell ref="G105:H105"/>
    <mergeCell ref="I105:K105"/>
    <mergeCell ref="G100:H100"/>
    <mergeCell ref="I100:K100"/>
    <mergeCell ref="G101:H101"/>
    <mergeCell ref="I101:K101"/>
    <mergeCell ref="G102:H102"/>
    <mergeCell ref="I102:K102"/>
    <mergeCell ref="G109:H109"/>
    <mergeCell ref="I109:K109"/>
    <mergeCell ref="G103:H103"/>
    <mergeCell ref="I103:K103"/>
    <mergeCell ref="G104:H104"/>
    <mergeCell ref="I104:K104"/>
    <mergeCell ref="G106:H106"/>
    <mergeCell ref="I106:K106"/>
    <mergeCell ref="G107:H107"/>
    <mergeCell ref="I107:K107"/>
    <mergeCell ref="G108:H108"/>
    <mergeCell ref="I108:K108"/>
    <mergeCell ref="G117:H117"/>
    <mergeCell ref="I117:K117"/>
    <mergeCell ref="G112:H112"/>
    <mergeCell ref="I112:K112"/>
    <mergeCell ref="G113:H113"/>
    <mergeCell ref="I113:K113"/>
    <mergeCell ref="G114:H114"/>
    <mergeCell ref="I114:K114"/>
    <mergeCell ref="G115:H115"/>
    <mergeCell ref="I115:K115"/>
    <mergeCell ref="G116:H116"/>
    <mergeCell ref="I116:K116"/>
    <mergeCell ref="G110:H110"/>
    <mergeCell ref="I110:K110"/>
    <mergeCell ref="G111:H111"/>
    <mergeCell ref="I111:K111"/>
    <mergeCell ref="G123:H123"/>
    <mergeCell ref="I123:K123"/>
    <mergeCell ref="G118:H118"/>
    <mergeCell ref="I118:K118"/>
    <mergeCell ref="G119:H119"/>
    <mergeCell ref="I119:K119"/>
    <mergeCell ref="G120:H120"/>
    <mergeCell ref="I120:K120"/>
    <mergeCell ref="G121:H121"/>
    <mergeCell ref="I121:K121"/>
    <mergeCell ref="G122:H122"/>
    <mergeCell ref="I122:K122"/>
    <mergeCell ref="G129:H129"/>
    <mergeCell ref="I129:K129"/>
    <mergeCell ref="G124:H124"/>
    <mergeCell ref="I124:K124"/>
    <mergeCell ref="G125:H125"/>
    <mergeCell ref="I125:K125"/>
    <mergeCell ref="G126:H126"/>
    <mergeCell ref="I126:K126"/>
    <mergeCell ref="G133:H133"/>
    <mergeCell ref="I133:K133"/>
    <mergeCell ref="G127:H127"/>
    <mergeCell ref="I127:K127"/>
    <mergeCell ref="G128:H128"/>
    <mergeCell ref="I128:K128"/>
    <mergeCell ref="G130:H130"/>
    <mergeCell ref="I130:K130"/>
    <mergeCell ref="G131:H131"/>
    <mergeCell ref="I131:K131"/>
    <mergeCell ref="G132:H132"/>
    <mergeCell ref="I132:K132"/>
    <mergeCell ref="G141:H141"/>
    <mergeCell ref="I141:K141"/>
    <mergeCell ref="G136:H136"/>
    <mergeCell ref="I136:K136"/>
    <mergeCell ref="G137:H137"/>
    <mergeCell ref="I137:K137"/>
    <mergeCell ref="G138:H138"/>
    <mergeCell ref="I138:K138"/>
    <mergeCell ref="G139:H139"/>
    <mergeCell ref="I139:K139"/>
    <mergeCell ref="G140:H140"/>
    <mergeCell ref="I140:K140"/>
    <mergeCell ref="G134:H134"/>
    <mergeCell ref="I134:K134"/>
    <mergeCell ref="G135:H135"/>
    <mergeCell ref="I135:K135"/>
    <mergeCell ref="G147:H147"/>
    <mergeCell ref="I147:K147"/>
    <mergeCell ref="G142:H142"/>
    <mergeCell ref="I142:K142"/>
    <mergeCell ref="G143:H143"/>
    <mergeCell ref="I143:K143"/>
    <mergeCell ref="G144:H144"/>
    <mergeCell ref="I144:K144"/>
    <mergeCell ref="G145:H145"/>
    <mergeCell ref="I145:K145"/>
    <mergeCell ref="G146:H146"/>
    <mergeCell ref="I146:K146"/>
    <mergeCell ref="G153:H153"/>
    <mergeCell ref="I153:K153"/>
    <mergeCell ref="G148:H148"/>
    <mergeCell ref="I148:K148"/>
    <mergeCell ref="G149:H149"/>
    <mergeCell ref="I149:K149"/>
    <mergeCell ref="G150:H150"/>
    <mergeCell ref="I150:K150"/>
    <mergeCell ref="G157:H157"/>
    <mergeCell ref="I157:K157"/>
    <mergeCell ref="G151:H151"/>
    <mergeCell ref="I151:K151"/>
    <mergeCell ref="G152:H152"/>
    <mergeCell ref="I152:K152"/>
    <mergeCell ref="G154:H154"/>
    <mergeCell ref="I154:K154"/>
    <mergeCell ref="G155:H155"/>
    <mergeCell ref="I155:K155"/>
    <mergeCell ref="G156:H156"/>
    <mergeCell ref="I156:K156"/>
    <mergeCell ref="G165:H165"/>
    <mergeCell ref="I165:K165"/>
    <mergeCell ref="G160:H160"/>
    <mergeCell ref="I160:K160"/>
    <mergeCell ref="G161:H161"/>
    <mergeCell ref="I161:K161"/>
    <mergeCell ref="G162:H162"/>
    <mergeCell ref="I162:K162"/>
    <mergeCell ref="G163:H163"/>
    <mergeCell ref="I163:K163"/>
    <mergeCell ref="G164:H164"/>
    <mergeCell ref="I164:K164"/>
    <mergeCell ref="G158:H158"/>
    <mergeCell ref="I158:K158"/>
    <mergeCell ref="G159:H159"/>
    <mergeCell ref="I159:K159"/>
    <mergeCell ref="G171:H171"/>
    <mergeCell ref="I171:K171"/>
    <mergeCell ref="G166:H166"/>
    <mergeCell ref="I166:K166"/>
    <mergeCell ref="G167:H167"/>
    <mergeCell ref="I167:K167"/>
    <mergeCell ref="G168:H168"/>
    <mergeCell ref="I168:K168"/>
    <mergeCell ref="G169:H169"/>
    <mergeCell ref="I169:K169"/>
    <mergeCell ref="G170:H170"/>
    <mergeCell ref="I170:K170"/>
    <mergeCell ref="G177:H177"/>
    <mergeCell ref="I177:K177"/>
    <mergeCell ref="G172:H172"/>
    <mergeCell ref="I172:K172"/>
    <mergeCell ref="G173:H173"/>
    <mergeCell ref="I173:K173"/>
    <mergeCell ref="G174:H174"/>
    <mergeCell ref="I174:K174"/>
    <mergeCell ref="G181:H181"/>
    <mergeCell ref="I181:K181"/>
    <mergeCell ref="G175:H175"/>
    <mergeCell ref="I175:K175"/>
    <mergeCell ref="G176:H176"/>
    <mergeCell ref="I176:K176"/>
    <mergeCell ref="G178:H178"/>
    <mergeCell ref="I178:K178"/>
    <mergeCell ref="G179:H179"/>
    <mergeCell ref="I179:K179"/>
    <mergeCell ref="G180:H180"/>
    <mergeCell ref="I180:K180"/>
    <mergeCell ref="G189:H189"/>
    <mergeCell ref="I189:K189"/>
    <mergeCell ref="G184:H184"/>
    <mergeCell ref="I184:K184"/>
    <mergeCell ref="G185:H185"/>
    <mergeCell ref="I185:K185"/>
    <mergeCell ref="G186:H186"/>
    <mergeCell ref="I186:K186"/>
    <mergeCell ref="G187:H187"/>
    <mergeCell ref="I187:K187"/>
    <mergeCell ref="G188:H188"/>
    <mergeCell ref="I188:K188"/>
    <mergeCell ref="G182:H182"/>
    <mergeCell ref="I182:K182"/>
    <mergeCell ref="G183:H183"/>
    <mergeCell ref="I183:K183"/>
    <mergeCell ref="G195:H195"/>
    <mergeCell ref="I195:K195"/>
    <mergeCell ref="G190:H190"/>
    <mergeCell ref="I190:K190"/>
    <mergeCell ref="G191:H191"/>
    <mergeCell ref="I191:K191"/>
    <mergeCell ref="G192:H192"/>
    <mergeCell ref="I192:K192"/>
    <mergeCell ref="G193:H193"/>
    <mergeCell ref="I193:K193"/>
    <mergeCell ref="G194:H194"/>
    <mergeCell ref="I194:K194"/>
    <mergeCell ref="G201:H201"/>
    <mergeCell ref="I201:K201"/>
    <mergeCell ref="G196:H196"/>
    <mergeCell ref="I196:K196"/>
    <mergeCell ref="G197:H197"/>
    <mergeCell ref="I197:K197"/>
    <mergeCell ref="G198:H198"/>
    <mergeCell ref="I198:K198"/>
    <mergeCell ref="G205:H205"/>
    <mergeCell ref="I205:K205"/>
    <mergeCell ref="G199:H199"/>
    <mergeCell ref="I199:K199"/>
    <mergeCell ref="G200:H200"/>
    <mergeCell ref="I200:K200"/>
    <mergeCell ref="G202:H202"/>
    <mergeCell ref="I202:K202"/>
    <mergeCell ref="G203:H203"/>
    <mergeCell ref="I203:K203"/>
    <mergeCell ref="G204:H204"/>
    <mergeCell ref="I204:K204"/>
    <mergeCell ref="G213:H213"/>
    <mergeCell ref="I213:K213"/>
    <mergeCell ref="G208:H208"/>
    <mergeCell ref="I208:K208"/>
    <mergeCell ref="G209:H209"/>
    <mergeCell ref="I209:K209"/>
    <mergeCell ref="G210:H210"/>
    <mergeCell ref="I210:K210"/>
    <mergeCell ref="G211:H211"/>
    <mergeCell ref="I211:K211"/>
    <mergeCell ref="G212:H212"/>
    <mergeCell ref="I212:K212"/>
    <mergeCell ref="G206:H206"/>
    <mergeCell ref="I206:K206"/>
    <mergeCell ref="G207:H207"/>
    <mergeCell ref="I207:K207"/>
    <mergeCell ref="G219:H219"/>
    <mergeCell ref="I219:K219"/>
    <mergeCell ref="G214:H214"/>
    <mergeCell ref="I214:K214"/>
    <mergeCell ref="G215:H215"/>
    <mergeCell ref="I215:K215"/>
    <mergeCell ref="G216:H216"/>
    <mergeCell ref="I216:K216"/>
    <mergeCell ref="G217:H217"/>
    <mergeCell ref="I217:K217"/>
    <mergeCell ref="G218:H218"/>
    <mergeCell ref="I218:K218"/>
    <mergeCell ref="G223:H223"/>
    <mergeCell ref="I223:K223"/>
    <mergeCell ref="G220:H220"/>
    <mergeCell ref="I220:K220"/>
    <mergeCell ref="G221:H221"/>
    <mergeCell ref="I221:K221"/>
    <mergeCell ref="G222:H222"/>
    <mergeCell ref="I222:K222"/>
  </mergeCells>
  <printOptions/>
  <pageMargins left="0.6000000000000001" right="0" top="0.2" bottom="0.2" header="0.2" footer="0.2"/>
  <pageSetup horizontalDpi="300" verticalDpi="300" orientation="portrait" scale="90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2020-11-01T14:28:56Z</dcterms:created>
  <dcterms:modified xsi:type="dcterms:W3CDTF">2022-01-26T12:07:46Z</dcterms:modified>
  <cp:category/>
  <cp:version/>
  <cp:contentType/>
  <cp:contentStatus/>
</cp:coreProperties>
</file>